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bsa_000\Desktop\june  bcal mtg\financial reports\"/>
    </mc:Choice>
  </mc:AlternateContent>
  <bookViews>
    <workbookView xWindow="0" yWindow="0" windowWidth="20490" windowHeight="7755" activeTab="1"/>
  </bookViews>
  <sheets>
    <sheet name="2017 post levy" sheetId="1" r:id="rId1"/>
    <sheet name="2017 post levy (2)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7" l="1"/>
  <c r="J43" i="7"/>
  <c r="G35" i="7" l="1"/>
  <c r="K35" i="7" s="1"/>
  <c r="G31" i="7"/>
  <c r="K31" i="7" s="1"/>
  <c r="G19" i="7"/>
  <c r="K19" i="7" s="1"/>
  <c r="G15" i="7"/>
  <c r="K15" i="7" s="1"/>
  <c r="G3" i="7"/>
  <c r="K3" i="7" s="1"/>
  <c r="F43" i="7"/>
  <c r="C43" i="7"/>
  <c r="E43" i="7" s="1"/>
  <c r="E42" i="7"/>
  <c r="G42" i="7" s="1"/>
  <c r="K42" i="7" s="1"/>
  <c r="E41" i="7"/>
  <c r="G41" i="7" s="1"/>
  <c r="K41" i="7" s="1"/>
  <c r="E40" i="7"/>
  <c r="G40" i="7" s="1"/>
  <c r="K40" i="7" s="1"/>
  <c r="E39" i="7"/>
  <c r="G39" i="7" s="1"/>
  <c r="K39" i="7" s="1"/>
  <c r="E38" i="7"/>
  <c r="G38" i="7" s="1"/>
  <c r="K38" i="7" s="1"/>
  <c r="E37" i="7"/>
  <c r="G37" i="7" s="1"/>
  <c r="K37" i="7" s="1"/>
  <c r="E36" i="7"/>
  <c r="G36" i="7" s="1"/>
  <c r="K36" i="7" s="1"/>
  <c r="E35" i="7"/>
  <c r="E34" i="7"/>
  <c r="G34" i="7" s="1"/>
  <c r="K34" i="7" s="1"/>
  <c r="E33" i="7"/>
  <c r="G33" i="7" s="1"/>
  <c r="K33" i="7" s="1"/>
  <c r="E32" i="7"/>
  <c r="G32" i="7" s="1"/>
  <c r="K32" i="7" s="1"/>
  <c r="E31" i="7"/>
  <c r="E30" i="7"/>
  <c r="G30" i="7" s="1"/>
  <c r="K30" i="7" s="1"/>
  <c r="E29" i="7"/>
  <c r="G29" i="7" s="1"/>
  <c r="K29" i="7" s="1"/>
  <c r="G28" i="7"/>
  <c r="K28" i="7" s="1"/>
  <c r="E27" i="7"/>
  <c r="G27" i="7" s="1"/>
  <c r="K27" i="7" s="1"/>
  <c r="E26" i="7"/>
  <c r="G26" i="7" s="1"/>
  <c r="K26" i="7" s="1"/>
  <c r="E25" i="7"/>
  <c r="G25" i="7" s="1"/>
  <c r="K25" i="7" s="1"/>
  <c r="E24" i="7"/>
  <c r="G24" i="7" s="1"/>
  <c r="K24" i="7" s="1"/>
  <c r="E23" i="7"/>
  <c r="G23" i="7" s="1"/>
  <c r="K23" i="7" s="1"/>
  <c r="E22" i="7"/>
  <c r="G22" i="7" s="1"/>
  <c r="K22" i="7" s="1"/>
  <c r="E21" i="7"/>
  <c r="G21" i="7" s="1"/>
  <c r="K21" i="7" s="1"/>
  <c r="E20" i="7"/>
  <c r="G20" i="7" s="1"/>
  <c r="K20" i="7" s="1"/>
  <c r="E19" i="7"/>
  <c r="E18" i="7"/>
  <c r="G18" i="7" s="1"/>
  <c r="K18" i="7" s="1"/>
  <c r="E17" i="7"/>
  <c r="G17" i="7" s="1"/>
  <c r="K17" i="7" s="1"/>
  <c r="E16" i="7"/>
  <c r="G16" i="7" s="1"/>
  <c r="E15" i="7"/>
  <c r="E14" i="7"/>
  <c r="G14" i="7" s="1"/>
  <c r="K14" i="7" s="1"/>
  <c r="E13" i="7"/>
  <c r="G13" i="7" s="1"/>
  <c r="K13" i="7" s="1"/>
  <c r="E12" i="7"/>
  <c r="G12" i="7" s="1"/>
  <c r="K12" i="7" s="1"/>
  <c r="E11" i="7"/>
  <c r="G11" i="7" s="1"/>
  <c r="K11" i="7" s="1"/>
  <c r="E10" i="7"/>
  <c r="G10" i="7" s="1"/>
  <c r="K10" i="7" s="1"/>
  <c r="E9" i="7"/>
  <c r="G9" i="7" s="1"/>
  <c r="K9" i="7" s="1"/>
  <c r="E8" i="7"/>
  <c r="G8" i="7" s="1"/>
  <c r="K8" i="7" s="1"/>
  <c r="E7" i="7"/>
  <c r="G7" i="7" s="1"/>
  <c r="K7" i="7" s="1"/>
  <c r="E6" i="7"/>
  <c r="G6" i="7" s="1"/>
  <c r="K6" i="7" s="1"/>
  <c r="E5" i="7"/>
  <c r="G5" i="7" s="1"/>
  <c r="K5" i="7" s="1"/>
  <c r="E4" i="7"/>
  <c r="G4" i="7" s="1"/>
  <c r="K4" i="7" s="1"/>
  <c r="E3" i="7"/>
  <c r="E2" i="7"/>
  <c r="G2" i="7" s="1"/>
  <c r="K2" i="7" s="1"/>
  <c r="I43" i="7" l="1"/>
  <c r="G43" i="7"/>
  <c r="C43" i="1"/>
  <c r="K43" i="7" l="1"/>
  <c r="K16" i="7"/>
  <c r="H3" i="7"/>
  <c r="H22" i="7"/>
  <c r="H10" i="7"/>
  <c r="H40" i="7"/>
  <c r="H35" i="7"/>
  <c r="H26" i="7"/>
  <c r="H6" i="7"/>
  <c r="H5" i="7"/>
  <c r="H20" i="7"/>
  <c r="H18" i="7"/>
  <c r="H39" i="7"/>
  <c r="H29" i="7"/>
  <c r="H42" i="7"/>
  <c r="H16" i="7"/>
  <c r="H25" i="7"/>
  <c r="H23" i="7"/>
  <c r="H34" i="7"/>
  <c r="H4" i="7"/>
  <c r="H15" i="7"/>
  <c r="H19" i="7"/>
  <c r="H30" i="7"/>
  <c r="H41" i="7"/>
  <c r="H11" i="7"/>
  <c r="H31" i="7"/>
  <c r="H13" i="7"/>
  <c r="H38" i="7"/>
  <c r="H28" i="7"/>
  <c r="H12" i="7"/>
  <c r="H37" i="7"/>
  <c r="H21" i="7"/>
  <c r="H7" i="7"/>
  <c r="H32" i="7"/>
  <c r="H14" i="7"/>
  <c r="H2" i="7"/>
  <c r="H27" i="7"/>
  <c r="H9" i="7"/>
  <c r="H36" i="7"/>
  <c r="H24" i="7"/>
  <c r="H8" i="7"/>
  <c r="H33" i="7"/>
  <c r="H17" i="7"/>
  <c r="G43" i="1"/>
  <c r="H43" i="7" l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H43" i="1"/>
  <c r="I43" i="1" l="1"/>
  <c r="F43" i="1"/>
  <c r="E28" i="1" l="1"/>
  <c r="J28" i="1" s="1"/>
  <c r="E43" i="1" l="1"/>
  <c r="E42" i="1"/>
  <c r="J42" i="1" s="1"/>
  <c r="E41" i="1"/>
  <c r="J41" i="1" s="1"/>
  <c r="E40" i="1"/>
  <c r="J40" i="1" s="1"/>
  <c r="E39" i="1"/>
  <c r="J39" i="1" s="1"/>
  <c r="E38" i="1"/>
  <c r="J38" i="1" s="1"/>
  <c r="E37" i="1"/>
  <c r="J37" i="1" s="1"/>
  <c r="E36" i="1"/>
  <c r="J36" i="1" s="1"/>
  <c r="E35" i="1"/>
  <c r="J35" i="1" s="1"/>
  <c r="E34" i="1"/>
  <c r="J34" i="1" s="1"/>
  <c r="E33" i="1"/>
  <c r="J33" i="1" s="1"/>
  <c r="E32" i="1"/>
  <c r="J32" i="1" s="1"/>
  <c r="E31" i="1"/>
  <c r="J31" i="1" s="1"/>
  <c r="E30" i="1"/>
  <c r="J30" i="1" s="1"/>
  <c r="E29" i="1"/>
  <c r="J29" i="1" s="1"/>
  <c r="E27" i="1"/>
  <c r="J27" i="1" s="1"/>
  <c r="E26" i="1"/>
  <c r="J26" i="1" s="1"/>
  <c r="E25" i="1"/>
  <c r="J25" i="1" s="1"/>
  <c r="E24" i="1"/>
  <c r="J24" i="1" s="1"/>
  <c r="E23" i="1"/>
  <c r="J23" i="1" s="1"/>
  <c r="E22" i="1"/>
  <c r="J22" i="1" s="1"/>
  <c r="E21" i="1"/>
  <c r="J21" i="1" s="1"/>
  <c r="E20" i="1"/>
  <c r="J20" i="1" s="1"/>
  <c r="E19" i="1"/>
  <c r="J19" i="1" s="1"/>
  <c r="E18" i="1"/>
  <c r="J18" i="1" s="1"/>
  <c r="E17" i="1"/>
  <c r="J17" i="1" s="1"/>
  <c r="E16" i="1"/>
  <c r="J16" i="1" s="1"/>
  <c r="E15" i="1"/>
  <c r="J15" i="1" s="1"/>
  <c r="E14" i="1"/>
  <c r="J14" i="1" s="1"/>
  <c r="E13" i="1"/>
  <c r="J13" i="1" s="1"/>
  <c r="E12" i="1"/>
  <c r="J12" i="1" s="1"/>
  <c r="E11" i="1"/>
  <c r="J11" i="1" s="1"/>
  <c r="E10" i="1"/>
  <c r="J10" i="1" s="1"/>
  <c r="E9" i="1"/>
  <c r="J9" i="1" s="1"/>
  <c r="E8" i="1"/>
  <c r="J8" i="1" s="1"/>
  <c r="E7" i="1"/>
  <c r="J7" i="1" s="1"/>
  <c r="E6" i="1"/>
  <c r="J6" i="1" s="1"/>
  <c r="E5" i="1"/>
  <c r="J5" i="1" s="1"/>
  <c r="E4" i="1"/>
  <c r="J4" i="1" s="1"/>
  <c r="E3" i="1"/>
  <c r="J3" i="1" s="1"/>
  <c r="E2" i="1"/>
  <c r="J2" i="1" s="1"/>
  <c r="J43" i="1" l="1"/>
  <c r="K28" i="1" s="1"/>
  <c r="K36" i="1" l="1"/>
  <c r="K27" i="1"/>
  <c r="K3" i="1"/>
  <c r="K31" i="1"/>
  <c r="K10" i="1"/>
  <c r="K16" i="1"/>
  <c r="K19" i="1"/>
  <c r="K24" i="1"/>
  <c r="K26" i="1"/>
  <c r="K2" i="1"/>
  <c r="K34" i="1"/>
  <c r="K15" i="1"/>
  <c r="K12" i="1"/>
  <c r="K18" i="1"/>
  <c r="K17" i="1"/>
  <c r="K32" i="1"/>
  <c r="K11" i="1"/>
  <c r="K35" i="1"/>
  <c r="K14" i="1"/>
  <c r="K37" i="1"/>
  <c r="K41" i="1"/>
  <c r="K4" i="1"/>
  <c r="K30" i="1"/>
  <c r="K13" i="1"/>
  <c r="K33" i="1"/>
  <c r="K42" i="1"/>
  <c r="K25" i="1"/>
  <c r="K9" i="1"/>
  <c r="K20" i="1"/>
  <c r="K40" i="1"/>
  <c r="K23" i="1"/>
  <c r="K7" i="1"/>
  <c r="K39" i="1"/>
  <c r="K22" i="1"/>
  <c r="K6" i="1"/>
  <c r="K29" i="1"/>
  <c r="K38" i="1"/>
  <c r="K21" i="1"/>
  <c r="K5" i="1"/>
  <c r="K8" i="1"/>
  <c r="K43" i="1" l="1"/>
</calcChain>
</file>

<file path=xl/sharedStrings.xml><?xml version="1.0" encoding="utf-8"?>
<sst xmlns="http://schemas.openxmlformats.org/spreadsheetml/2006/main" count="104" uniqueCount="53">
  <si>
    <t>Town</t>
  </si>
  <si>
    <t>Post #</t>
  </si>
  <si>
    <t>Leonia</t>
  </si>
  <si>
    <t>Cresskill</t>
  </si>
  <si>
    <t>Harrington Park</t>
  </si>
  <si>
    <t>North Arlington</t>
  </si>
  <si>
    <t>Ridgefield Park</t>
  </si>
  <si>
    <t>Oradell</t>
  </si>
  <si>
    <t>Ridgewood</t>
  </si>
  <si>
    <t>Hackensack</t>
  </si>
  <si>
    <t>Waldwick</t>
  </si>
  <si>
    <t>Englewood</t>
  </si>
  <si>
    <t>East Rutherford</t>
  </si>
  <si>
    <t>Carlstadt</t>
  </si>
  <si>
    <t>Rutherford</t>
  </si>
  <si>
    <t>Closter</t>
  </si>
  <si>
    <t>Edgewater</t>
  </si>
  <si>
    <t>Bogota</t>
  </si>
  <si>
    <t>Cliffside Park</t>
  </si>
  <si>
    <t>Teaneck</t>
  </si>
  <si>
    <t>Lodi</t>
  </si>
  <si>
    <t>Lyndhurst</t>
  </si>
  <si>
    <t>Maywood</t>
  </si>
  <si>
    <t>Glen Rock</t>
  </si>
  <si>
    <t>Park Ridge</t>
  </si>
  <si>
    <t>Hillsdale</t>
  </si>
  <si>
    <t>Rochelle Park</t>
  </si>
  <si>
    <t>Fair Lawn</t>
  </si>
  <si>
    <t>Westwood</t>
  </si>
  <si>
    <t>Paramus</t>
  </si>
  <si>
    <t>River Edge</t>
  </si>
  <si>
    <t>Emerson</t>
  </si>
  <si>
    <t>Norwood</t>
  </si>
  <si>
    <t>Little Ferry</t>
  </si>
  <si>
    <t>Fairview</t>
  </si>
  <si>
    <t>Northvale</t>
  </si>
  <si>
    <t>Oakland</t>
  </si>
  <si>
    <t>Saddle Brook</t>
  </si>
  <si>
    <t>Mahwah</t>
  </si>
  <si>
    <t>Total</t>
  </si>
  <si>
    <t>rate</t>
  </si>
  <si>
    <t>Amt.</t>
  </si>
  <si>
    <t>Hasbouck Hgts</t>
  </si>
  <si>
    <t xml:space="preserve">Ridgefield  </t>
  </si>
  <si>
    <t>Elmwood Park</t>
  </si>
  <si>
    <t>County</t>
  </si>
  <si>
    <t># Delegates</t>
  </si>
  <si>
    <t>BS Buses</t>
  </si>
  <si>
    <t>No BS Dele</t>
  </si>
  <si>
    <t>%</t>
  </si>
  <si>
    <t>pd date</t>
  </si>
  <si>
    <t>difference</t>
  </si>
  <si>
    <t>add 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</si>
</sst>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0"/>
      <name val="Arial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/>
    <xf numFmtId="1" fontId="1" fillId="0" borderId="1" xfId="0" applyNumberFormat="1" applyFont="1" applyBorder="1" applyAlignment="1"/>
    <xf numFmtId="1" fontId="1" fillId="0" borderId="1" xfId="0" applyNumberFormat="1" applyFont="1" applyBorder="1"/>
    <xf numFmtId="1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0" fontId="1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7" fontId="1" fillId="0" borderId="1" xfId="0" applyNumberFormat="1" applyFont="1" applyBorder="1"/>
    <xf numFmtId="16" fontId="1" fillId="0" borderId="1" xfId="0" applyNumberFormat="1" applyFont="1" applyBorder="1"/>
    <xf numFmtId="164" fontId="1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0" xfId="0" applyFont="1" applyFill="1"/>
    <xf numFmtId="164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opLeftCell="B24" workbookViewId="0">
      <selection activeCell="J42" sqref="J42"/>
    </sheetView>
  </sheetViews>
  <sheetFormatPr defaultRowHeight="12.75" x14ac:dyDescent="0.2"/>
  <cols>
    <col min="1" max="1" width="15.42578125" style="1" customWidth="1"/>
    <col min="2" max="2" width="6.7109375" style="22" customWidth="1"/>
    <col min="3" max="3" width="5.7109375" style="1" customWidth="1"/>
    <col min="4" max="4" width="7.28515625" style="1" customWidth="1"/>
    <col min="5" max="5" width="9.140625" style="1"/>
    <col min="6" max="6" width="12" style="1" customWidth="1"/>
    <col min="7" max="7" width="12.140625" style="1" customWidth="1"/>
    <col min="8" max="8" width="12.42578125" style="10" customWidth="1"/>
    <col min="9" max="9" width="9.85546875" style="1" customWidth="1"/>
    <col min="10" max="10" width="10.28515625" style="1" customWidth="1"/>
    <col min="11" max="16384" width="9.140625" style="1"/>
  </cols>
  <sheetData>
    <row r="1" spans="1:18" s="13" customFormat="1" ht="17.25" customHeight="1" x14ac:dyDescent="0.2">
      <c r="A1" s="15" t="s">
        <v>0</v>
      </c>
      <c r="B1" s="20" t="s">
        <v>1</v>
      </c>
      <c r="C1" s="16">
        <v>2016</v>
      </c>
      <c r="D1" s="11" t="s">
        <v>40</v>
      </c>
      <c r="E1" s="11" t="s">
        <v>41</v>
      </c>
      <c r="F1" s="11" t="s">
        <v>47</v>
      </c>
      <c r="G1" s="11" t="s">
        <v>48</v>
      </c>
      <c r="H1" s="12" t="s">
        <v>46</v>
      </c>
      <c r="I1" s="11" t="s">
        <v>45</v>
      </c>
      <c r="J1" s="11" t="s">
        <v>39</v>
      </c>
      <c r="K1" s="11" t="s">
        <v>49</v>
      </c>
      <c r="L1" s="11" t="s">
        <v>50</v>
      </c>
    </row>
    <row r="2" spans="1:18" x14ac:dyDescent="0.2">
      <c r="A2" s="3" t="s">
        <v>2</v>
      </c>
      <c r="B2" s="6">
        <v>1</v>
      </c>
      <c r="C2" s="7">
        <v>148</v>
      </c>
      <c r="D2" s="4">
        <v>1.75</v>
      </c>
      <c r="E2" s="4">
        <f t="shared" ref="E2:E27" si="0">C2*D2</f>
        <v>259</v>
      </c>
      <c r="F2" s="5">
        <v>60</v>
      </c>
      <c r="G2" s="5">
        <v>0</v>
      </c>
      <c r="H2" s="9">
        <v>7</v>
      </c>
      <c r="I2" s="5">
        <f t="shared" ref="I2:I42" si="1">H2*10</f>
        <v>70</v>
      </c>
      <c r="J2" s="4">
        <f t="shared" ref="J2:J42" si="2">E2+F2+I2+G2</f>
        <v>389</v>
      </c>
      <c r="K2" s="14">
        <f>J2/J43</f>
        <v>2.8972014821159253E-2</v>
      </c>
      <c r="L2" s="17"/>
      <c r="N2" s="19"/>
      <c r="O2" s="19"/>
      <c r="P2" s="19"/>
      <c r="Q2" s="19"/>
      <c r="R2" s="19"/>
    </row>
    <row r="3" spans="1:18" x14ac:dyDescent="0.2">
      <c r="A3" s="3" t="s">
        <v>3</v>
      </c>
      <c r="B3" s="6">
        <v>21</v>
      </c>
      <c r="C3" s="8">
        <v>260</v>
      </c>
      <c r="D3" s="4">
        <v>1.75</v>
      </c>
      <c r="E3" s="4">
        <f t="shared" si="0"/>
        <v>455</v>
      </c>
      <c r="F3" s="5">
        <v>60</v>
      </c>
      <c r="G3" s="5">
        <v>0</v>
      </c>
      <c r="H3" s="9">
        <v>11</v>
      </c>
      <c r="I3" s="5">
        <f t="shared" si="1"/>
        <v>110</v>
      </c>
      <c r="J3" s="4">
        <f t="shared" si="2"/>
        <v>625</v>
      </c>
      <c r="K3" s="14">
        <f>J3/J43</f>
        <v>4.6548867000577206E-2</v>
      </c>
      <c r="L3" s="18"/>
    </row>
    <row r="4" spans="1:18" x14ac:dyDescent="0.2">
      <c r="A4" s="3" t="s">
        <v>4</v>
      </c>
      <c r="B4" s="6">
        <v>30</v>
      </c>
      <c r="C4" s="7">
        <v>19</v>
      </c>
      <c r="D4" s="4">
        <v>1.75</v>
      </c>
      <c r="E4" s="4">
        <f t="shared" si="0"/>
        <v>33.25</v>
      </c>
      <c r="F4" s="5">
        <v>60</v>
      </c>
      <c r="G4" s="5">
        <v>0</v>
      </c>
      <c r="H4" s="9">
        <v>2</v>
      </c>
      <c r="I4" s="5">
        <f t="shared" si="1"/>
        <v>20</v>
      </c>
      <c r="J4" s="4">
        <f t="shared" si="2"/>
        <v>113.25</v>
      </c>
      <c r="K4" s="14">
        <f>J4/J43</f>
        <v>8.4346547005045899E-3</v>
      </c>
      <c r="L4" s="2"/>
    </row>
    <row r="5" spans="1:18" x14ac:dyDescent="0.2">
      <c r="A5" s="3" t="s">
        <v>5</v>
      </c>
      <c r="B5" s="6">
        <v>37</v>
      </c>
      <c r="C5" s="7">
        <v>57</v>
      </c>
      <c r="D5" s="4">
        <v>1.75</v>
      </c>
      <c r="E5" s="4">
        <f t="shared" si="0"/>
        <v>99.75</v>
      </c>
      <c r="F5" s="5">
        <v>60</v>
      </c>
      <c r="G5" s="5">
        <v>0</v>
      </c>
      <c r="H5" s="9">
        <v>3</v>
      </c>
      <c r="I5" s="5">
        <f t="shared" si="1"/>
        <v>30</v>
      </c>
      <c r="J5" s="4">
        <f t="shared" si="2"/>
        <v>189.75</v>
      </c>
      <c r="K5" s="14">
        <f>J5/J43</f>
        <v>1.413223602137524E-2</v>
      </c>
      <c r="L5" s="2"/>
    </row>
    <row r="6" spans="1:18" x14ac:dyDescent="0.2">
      <c r="A6" s="3" t="s">
        <v>6</v>
      </c>
      <c r="B6" s="6">
        <v>40</v>
      </c>
      <c r="C6" s="7">
        <v>35</v>
      </c>
      <c r="D6" s="4">
        <v>1.75</v>
      </c>
      <c r="E6" s="4">
        <f t="shared" si="0"/>
        <v>61.25</v>
      </c>
      <c r="F6" s="5">
        <v>60</v>
      </c>
      <c r="G6" s="5">
        <v>0</v>
      </c>
      <c r="H6" s="9">
        <v>2</v>
      </c>
      <c r="I6" s="5">
        <f t="shared" si="1"/>
        <v>20</v>
      </c>
      <c r="J6" s="4">
        <f t="shared" si="2"/>
        <v>141.25</v>
      </c>
      <c r="K6" s="14">
        <f>J6/J43</f>
        <v>1.0520043942130448E-2</v>
      </c>
      <c r="L6" s="2"/>
      <c r="M6" s="19"/>
    </row>
    <row r="7" spans="1:18" x14ac:dyDescent="0.2">
      <c r="A7" s="3" t="s">
        <v>7</v>
      </c>
      <c r="B7" s="6">
        <v>41</v>
      </c>
      <c r="C7" s="7">
        <v>63</v>
      </c>
      <c r="D7" s="4">
        <v>1.75</v>
      </c>
      <c r="E7" s="4">
        <f t="shared" si="0"/>
        <v>110.25</v>
      </c>
      <c r="F7" s="5">
        <v>60</v>
      </c>
      <c r="G7" s="5">
        <v>0</v>
      </c>
      <c r="H7" s="9">
        <v>4</v>
      </c>
      <c r="I7" s="5">
        <f t="shared" si="1"/>
        <v>40</v>
      </c>
      <c r="J7" s="4">
        <f t="shared" si="2"/>
        <v>210.25</v>
      </c>
      <c r="K7" s="14">
        <f>J7/J43</f>
        <v>1.5659038858994171E-2</v>
      </c>
      <c r="L7" s="18"/>
    </row>
    <row r="8" spans="1:18" x14ac:dyDescent="0.2">
      <c r="A8" s="3" t="s">
        <v>8</v>
      </c>
      <c r="B8" s="6">
        <v>53</v>
      </c>
      <c r="C8" s="7">
        <v>104</v>
      </c>
      <c r="D8" s="4">
        <v>1.75</v>
      </c>
      <c r="E8" s="4">
        <f t="shared" si="0"/>
        <v>182</v>
      </c>
      <c r="F8" s="5">
        <v>60</v>
      </c>
      <c r="G8" s="5">
        <v>0</v>
      </c>
      <c r="H8" s="9">
        <v>5</v>
      </c>
      <c r="I8" s="5">
        <f t="shared" si="1"/>
        <v>50</v>
      </c>
      <c r="J8" s="4">
        <f t="shared" si="2"/>
        <v>292</v>
      </c>
      <c r="K8" s="14">
        <f>J8/J43</f>
        <v>2.174763066266967E-2</v>
      </c>
      <c r="L8" s="18"/>
    </row>
    <row r="9" spans="1:18" x14ac:dyDescent="0.2">
      <c r="A9" s="3" t="s">
        <v>9</v>
      </c>
      <c r="B9" s="6">
        <v>55</v>
      </c>
      <c r="C9" s="7">
        <v>34</v>
      </c>
      <c r="D9" s="4">
        <v>1.75</v>
      </c>
      <c r="E9" s="4">
        <f t="shared" si="0"/>
        <v>59.5</v>
      </c>
      <c r="F9" s="5">
        <v>60</v>
      </c>
      <c r="G9" s="5">
        <v>0</v>
      </c>
      <c r="H9" s="9">
        <v>2</v>
      </c>
      <c r="I9" s="5">
        <f t="shared" si="1"/>
        <v>20</v>
      </c>
      <c r="J9" s="4">
        <f t="shared" si="2"/>
        <v>139.5</v>
      </c>
      <c r="K9" s="14">
        <f>J9/J43</f>
        <v>1.0389707114528832E-2</v>
      </c>
      <c r="L9" s="18"/>
      <c r="M9" s="19"/>
      <c r="N9" s="19"/>
      <c r="P9" s="19"/>
    </row>
    <row r="10" spans="1:18" x14ac:dyDescent="0.2">
      <c r="A10" s="3" t="s">
        <v>10</v>
      </c>
      <c r="B10" s="6">
        <v>57</v>
      </c>
      <c r="C10" s="7">
        <v>184</v>
      </c>
      <c r="D10" s="4">
        <v>1.75</v>
      </c>
      <c r="E10" s="4">
        <f t="shared" si="0"/>
        <v>322</v>
      </c>
      <c r="F10" s="5">
        <v>60</v>
      </c>
      <c r="G10" s="5">
        <v>0</v>
      </c>
      <c r="H10" s="9">
        <v>8</v>
      </c>
      <c r="I10" s="5">
        <f t="shared" si="1"/>
        <v>80</v>
      </c>
      <c r="J10" s="4">
        <f t="shared" si="2"/>
        <v>462</v>
      </c>
      <c r="K10" s="14">
        <f>J10/J43</f>
        <v>3.4408922486826671E-2</v>
      </c>
      <c r="L10" s="2"/>
    </row>
    <row r="11" spans="1:18" x14ac:dyDescent="0.2">
      <c r="A11" s="3" t="s">
        <v>11</v>
      </c>
      <c r="B11" s="6">
        <v>58</v>
      </c>
      <c r="C11" s="7">
        <v>170</v>
      </c>
      <c r="D11" s="4">
        <v>1.75</v>
      </c>
      <c r="E11" s="4">
        <f t="shared" si="0"/>
        <v>297.5</v>
      </c>
      <c r="F11" s="5">
        <v>60</v>
      </c>
      <c r="G11" s="5">
        <v>0</v>
      </c>
      <c r="H11" s="9">
        <v>8</v>
      </c>
      <c r="I11" s="5">
        <f t="shared" si="1"/>
        <v>80</v>
      </c>
      <c r="J11" s="4">
        <f t="shared" si="2"/>
        <v>437.5</v>
      </c>
      <c r="K11" s="14">
        <f>J11/J43</f>
        <v>3.2584206900404047E-2</v>
      </c>
      <c r="L11" s="18"/>
    </row>
    <row r="12" spans="1:18" x14ac:dyDescent="0.2">
      <c r="A12" s="6" t="s">
        <v>12</v>
      </c>
      <c r="B12" s="6">
        <v>67</v>
      </c>
      <c r="C12" s="7">
        <v>28</v>
      </c>
      <c r="D12" s="4">
        <v>1.75</v>
      </c>
      <c r="E12" s="4">
        <f t="shared" si="0"/>
        <v>49</v>
      </c>
      <c r="F12" s="5">
        <v>60</v>
      </c>
      <c r="G12" s="5">
        <v>0</v>
      </c>
      <c r="H12" s="9">
        <v>2</v>
      </c>
      <c r="I12" s="5">
        <f t="shared" si="1"/>
        <v>20</v>
      </c>
      <c r="J12" s="4">
        <f t="shared" si="2"/>
        <v>129</v>
      </c>
      <c r="K12" s="14">
        <f>J12/J43</f>
        <v>9.6076861489191347E-3</v>
      </c>
      <c r="L12" s="2"/>
    </row>
    <row r="13" spans="1:18" x14ac:dyDescent="0.2">
      <c r="A13" s="3" t="s">
        <v>13</v>
      </c>
      <c r="B13" s="6">
        <v>69</v>
      </c>
      <c r="C13" s="7">
        <v>90</v>
      </c>
      <c r="D13" s="4">
        <v>1.75</v>
      </c>
      <c r="E13" s="4">
        <f t="shared" si="0"/>
        <v>157.5</v>
      </c>
      <c r="F13" s="5">
        <v>60</v>
      </c>
      <c r="G13" s="5">
        <v>0</v>
      </c>
      <c r="H13" s="9">
        <v>5</v>
      </c>
      <c r="I13" s="5">
        <f t="shared" si="1"/>
        <v>50</v>
      </c>
      <c r="J13" s="4">
        <f t="shared" si="2"/>
        <v>267.5</v>
      </c>
      <c r="K13" s="14">
        <f>J13/J43</f>
        <v>1.9922915076247043E-2</v>
      </c>
      <c r="L13" s="18"/>
    </row>
    <row r="14" spans="1:18" x14ac:dyDescent="0.2">
      <c r="A14" s="3" t="s">
        <v>42</v>
      </c>
      <c r="B14" s="6">
        <v>106</v>
      </c>
      <c r="C14" s="7">
        <v>53</v>
      </c>
      <c r="D14" s="4">
        <v>1.75</v>
      </c>
      <c r="E14" s="4">
        <f t="shared" si="0"/>
        <v>92.75</v>
      </c>
      <c r="F14" s="5">
        <v>60</v>
      </c>
      <c r="G14" s="5">
        <v>0</v>
      </c>
      <c r="H14" s="9">
        <v>3</v>
      </c>
      <c r="I14" s="5">
        <f t="shared" si="1"/>
        <v>30</v>
      </c>
      <c r="J14" s="4">
        <f t="shared" si="2"/>
        <v>182.75</v>
      </c>
      <c r="K14" s="14">
        <f>J14/J43</f>
        <v>1.3610888710968775E-2</v>
      </c>
      <c r="L14" s="18"/>
    </row>
    <row r="15" spans="1:18" x14ac:dyDescent="0.2">
      <c r="A15" s="3" t="s">
        <v>14</v>
      </c>
      <c r="B15" s="6">
        <v>109</v>
      </c>
      <c r="C15" s="7">
        <v>85</v>
      </c>
      <c r="D15" s="4">
        <v>1.75</v>
      </c>
      <c r="E15" s="4">
        <f t="shared" si="0"/>
        <v>148.75</v>
      </c>
      <c r="F15" s="5">
        <v>60</v>
      </c>
      <c r="G15" s="5">
        <v>0</v>
      </c>
      <c r="H15" s="9">
        <v>4</v>
      </c>
      <c r="I15" s="5">
        <f t="shared" si="1"/>
        <v>40</v>
      </c>
      <c r="J15" s="4">
        <f t="shared" si="2"/>
        <v>248.75</v>
      </c>
      <c r="K15" s="14">
        <f>J15/J43</f>
        <v>1.8526449066229727E-2</v>
      </c>
      <c r="L15" s="18"/>
    </row>
    <row r="16" spans="1:18" x14ac:dyDescent="0.2">
      <c r="A16" s="3" t="s">
        <v>15</v>
      </c>
      <c r="B16" s="6">
        <v>111</v>
      </c>
      <c r="C16" s="7">
        <v>33</v>
      </c>
      <c r="D16" s="4">
        <v>1.75</v>
      </c>
      <c r="E16" s="4">
        <f t="shared" si="0"/>
        <v>57.75</v>
      </c>
      <c r="F16" s="5">
        <v>60</v>
      </c>
      <c r="G16" s="5">
        <v>0</v>
      </c>
      <c r="H16" s="9">
        <v>2</v>
      </c>
      <c r="I16" s="5">
        <f t="shared" si="1"/>
        <v>20</v>
      </c>
      <c r="J16" s="4">
        <f t="shared" si="2"/>
        <v>137.75</v>
      </c>
      <c r="K16" s="14">
        <f>J16/J43</f>
        <v>1.0259370286927217E-2</v>
      </c>
      <c r="L16" s="2"/>
    </row>
    <row r="17" spans="1:12" x14ac:dyDescent="0.2">
      <c r="A17" s="3" t="s">
        <v>16</v>
      </c>
      <c r="B17" s="6">
        <v>116</v>
      </c>
      <c r="C17" s="7">
        <v>71</v>
      </c>
      <c r="D17" s="4">
        <v>1.75</v>
      </c>
      <c r="E17" s="4">
        <f t="shared" si="0"/>
        <v>124.25</v>
      </c>
      <c r="F17" s="5">
        <v>60</v>
      </c>
      <c r="G17" s="5">
        <v>0</v>
      </c>
      <c r="H17" s="9">
        <v>4</v>
      </c>
      <c r="I17" s="5">
        <f t="shared" si="1"/>
        <v>40</v>
      </c>
      <c r="J17" s="4">
        <f t="shared" si="2"/>
        <v>224.25</v>
      </c>
      <c r="K17" s="14">
        <f>J17/J43</f>
        <v>1.67017334798071E-2</v>
      </c>
      <c r="L17" s="2"/>
    </row>
    <row r="18" spans="1:12" x14ac:dyDescent="0.2">
      <c r="A18" s="3" t="s">
        <v>17</v>
      </c>
      <c r="B18" s="6">
        <v>117</v>
      </c>
      <c r="C18" s="7">
        <v>52</v>
      </c>
      <c r="D18" s="4">
        <v>1.75</v>
      </c>
      <c r="E18" s="4">
        <f t="shared" si="0"/>
        <v>91</v>
      </c>
      <c r="F18" s="5">
        <v>60</v>
      </c>
      <c r="G18" s="5">
        <v>125</v>
      </c>
      <c r="H18" s="9">
        <v>3</v>
      </c>
      <c r="I18" s="5">
        <f t="shared" si="1"/>
        <v>30</v>
      </c>
      <c r="J18" s="4">
        <f t="shared" si="2"/>
        <v>306</v>
      </c>
      <c r="K18" s="14">
        <f>J18/J43</f>
        <v>2.2790325283482599E-2</v>
      </c>
      <c r="L18" s="2"/>
    </row>
    <row r="19" spans="1:12" x14ac:dyDescent="0.2">
      <c r="A19" s="3" t="s">
        <v>18</v>
      </c>
      <c r="B19" s="6">
        <v>126</v>
      </c>
      <c r="C19" s="7">
        <v>32</v>
      </c>
      <c r="D19" s="4">
        <v>1.75</v>
      </c>
      <c r="E19" s="4">
        <f t="shared" si="0"/>
        <v>56</v>
      </c>
      <c r="F19" s="5">
        <v>60</v>
      </c>
      <c r="G19" s="5">
        <v>0</v>
      </c>
      <c r="H19" s="9">
        <v>2</v>
      </c>
      <c r="I19" s="5">
        <f t="shared" si="1"/>
        <v>20</v>
      </c>
      <c r="J19" s="4">
        <f t="shared" si="2"/>
        <v>136</v>
      </c>
      <c r="K19" s="14">
        <f>J19/J43</f>
        <v>1.0129033459325599E-2</v>
      </c>
      <c r="L19" s="2"/>
    </row>
    <row r="20" spans="1:12" x14ac:dyDescent="0.2">
      <c r="A20" s="3" t="s">
        <v>19</v>
      </c>
      <c r="B20" s="6">
        <v>128</v>
      </c>
      <c r="C20" s="7">
        <v>263</v>
      </c>
      <c r="D20" s="4">
        <v>1.75</v>
      </c>
      <c r="E20" s="4">
        <f t="shared" si="0"/>
        <v>460.25</v>
      </c>
      <c r="F20" s="5">
        <v>60</v>
      </c>
      <c r="G20" s="5">
        <v>0</v>
      </c>
      <c r="H20" s="9">
        <v>12</v>
      </c>
      <c r="I20" s="5">
        <f t="shared" si="1"/>
        <v>120</v>
      </c>
      <c r="J20" s="4">
        <f t="shared" si="2"/>
        <v>640.25</v>
      </c>
      <c r="K20" s="14">
        <f>J20/J43</f>
        <v>4.768465935539129E-2</v>
      </c>
      <c r="L20" s="18"/>
    </row>
    <row r="21" spans="1:12" x14ac:dyDescent="0.2">
      <c r="A21" s="3" t="s">
        <v>20</v>
      </c>
      <c r="B21" s="6">
        <v>136</v>
      </c>
      <c r="C21" s="7">
        <v>80</v>
      </c>
      <c r="D21" s="4">
        <v>1.75</v>
      </c>
      <c r="E21" s="4">
        <f t="shared" si="0"/>
        <v>140</v>
      </c>
      <c r="F21" s="5">
        <v>60</v>
      </c>
      <c r="G21" s="5">
        <v>0</v>
      </c>
      <c r="H21" s="9">
        <v>4</v>
      </c>
      <c r="I21" s="5">
        <f t="shared" si="1"/>
        <v>40</v>
      </c>
      <c r="J21" s="4">
        <f t="shared" si="2"/>
        <v>240</v>
      </c>
      <c r="K21" s="14">
        <f>J21/J43</f>
        <v>1.7874764928221647E-2</v>
      </c>
      <c r="L21" s="18"/>
    </row>
    <row r="22" spans="1:12" x14ac:dyDescent="0.2">
      <c r="A22" s="3" t="s">
        <v>21</v>
      </c>
      <c r="B22" s="6">
        <v>139</v>
      </c>
      <c r="C22" s="7">
        <v>170</v>
      </c>
      <c r="D22" s="4">
        <v>1.75</v>
      </c>
      <c r="E22" s="4">
        <f t="shared" si="0"/>
        <v>297.5</v>
      </c>
      <c r="F22" s="5">
        <v>60</v>
      </c>
      <c r="G22" s="5">
        <v>0</v>
      </c>
      <c r="H22" s="9">
        <v>8</v>
      </c>
      <c r="I22" s="5">
        <f t="shared" si="1"/>
        <v>80</v>
      </c>
      <c r="J22" s="4">
        <f t="shared" si="2"/>
        <v>437.5</v>
      </c>
      <c r="K22" s="14">
        <f>J22/J43</f>
        <v>3.2584206900404047E-2</v>
      </c>
      <c r="L22" s="18"/>
    </row>
    <row r="23" spans="1:12" x14ac:dyDescent="0.2">
      <c r="A23" s="3" t="s">
        <v>22</v>
      </c>
      <c r="B23" s="6">
        <v>142</v>
      </c>
      <c r="C23" s="7">
        <v>114</v>
      </c>
      <c r="D23" s="4">
        <v>1.75</v>
      </c>
      <c r="E23" s="4">
        <f t="shared" si="0"/>
        <v>199.5</v>
      </c>
      <c r="F23" s="5">
        <v>60</v>
      </c>
      <c r="G23" s="5">
        <v>125</v>
      </c>
      <c r="H23" s="9">
        <v>6</v>
      </c>
      <c r="I23" s="5">
        <f t="shared" si="1"/>
        <v>60</v>
      </c>
      <c r="J23" s="4">
        <f t="shared" si="2"/>
        <v>444.5</v>
      </c>
      <c r="K23" s="14">
        <f>J23/J43</f>
        <v>3.310555421081051E-2</v>
      </c>
      <c r="L23" s="18"/>
    </row>
    <row r="24" spans="1:12" x14ac:dyDescent="0.2">
      <c r="A24" s="3" t="s">
        <v>23</v>
      </c>
      <c r="B24" s="6">
        <v>145</v>
      </c>
      <c r="C24" s="7">
        <v>37</v>
      </c>
      <c r="D24" s="4">
        <v>1.75</v>
      </c>
      <c r="E24" s="4">
        <f t="shared" si="0"/>
        <v>64.75</v>
      </c>
      <c r="F24" s="5">
        <v>60</v>
      </c>
      <c r="G24" s="5">
        <v>0</v>
      </c>
      <c r="H24" s="9">
        <v>2</v>
      </c>
      <c r="I24" s="5">
        <f t="shared" si="1"/>
        <v>20</v>
      </c>
      <c r="J24" s="4">
        <f t="shared" si="2"/>
        <v>144.75</v>
      </c>
      <c r="K24" s="14">
        <f>J24/J43</f>
        <v>1.0780717597333681E-2</v>
      </c>
      <c r="L24" s="18"/>
    </row>
    <row r="25" spans="1:12" x14ac:dyDescent="0.2">
      <c r="A25" s="3" t="s">
        <v>44</v>
      </c>
      <c r="B25" s="6">
        <v>147</v>
      </c>
      <c r="C25" s="7">
        <v>53</v>
      </c>
      <c r="D25" s="4">
        <v>1.75</v>
      </c>
      <c r="E25" s="4">
        <f t="shared" si="0"/>
        <v>92.75</v>
      </c>
      <c r="F25" s="5">
        <v>60</v>
      </c>
      <c r="G25" s="5">
        <v>0</v>
      </c>
      <c r="H25" s="9">
        <v>3</v>
      </c>
      <c r="I25" s="5">
        <f t="shared" si="1"/>
        <v>30</v>
      </c>
      <c r="J25" s="4">
        <f t="shared" si="2"/>
        <v>182.75</v>
      </c>
      <c r="K25" s="14">
        <f>J25/J43</f>
        <v>1.3610888710968775E-2</v>
      </c>
      <c r="L25" s="18"/>
    </row>
    <row r="26" spans="1:12" x14ac:dyDescent="0.2">
      <c r="A26" s="3" t="s">
        <v>24</v>
      </c>
      <c r="B26" s="6">
        <v>153</v>
      </c>
      <c r="C26" s="7">
        <v>206</v>
      </c>
      <c r="D26" s="4">
        <v>1.75</v>
      </c>
      <c r="E26" s="4">
        <f t="shared" si="0"/>
        <v>360.5</v>
      </c>
      <c r="F26" s="5">
        <v>60</v>
      </c>
      <c r="G26" s="5">
        <v>0</v>
      </c>
      <c r="H26" s="9">
        <v>9</v>
      </c>
      <c r="I26" s="5">
        <f t="shared" si="1"/>
        <v>90</v>
      </c>
      <c r="J26" s="4">
        <f t="shared" si="2"/>
        <v>510.5</v>
      </c>
      <c r="K26" s="14">
        <f>J26/J43</f>
        <v>3.8021114566071462E-2</v>
      </c>
      <c r="L26" s="2"/>
    </row>
    <row r="27" spans="1:12" x14ac:dyDescent="0.2">
      <c r="A27" s="3" t="s">
        <v>25</v>
      </c>
      <c r="B27" s="6">
        <v>162</v>
      </c>
      <c r="C27" s="7">
        <v>192</v>
      </c>
      <c r="D27" s="4">
        <v>1.75</v>
      </c>
      <c r="E27" s="4">
        <f t="shared" si="0"/>
        <v>336</v>
      </c>
      <c r="F27" s="5">
        <v>60</v>
      </c>
      <c r="G27" s="5">
        <v>0</v>
      </c>
      <c r="H27" s="9">
        <v>9</v>
      </c>
      <c r="I27" s="5">
        <f t="shared" si="1"/>
        <v>90</v>
      </c>
      <c r="J27" s="4">
        <f t="shared" si="2"/>
        <v>486</v>
      </c>
      <c r="K27" s="14">
        <f>J27/J43</f>
        <v>3.6196398979648832E-2</v>
      </c>
      <c r="L27" s="18"/>
    </row>
    <row r="28" spans="1:12" x14ac:dyDescent="0.2">
      <c r="A28" s="3" t="s">
        <v>26</v>
      </c>
      <c r="B28" s="6">
        <v>170</v>
      </c>
      <c r="C28" s="7">
        <v>937</v>
      </c>
      <c r="D28" s="4">
        <v>1.75</v>
      </c>
      <c r="E28" s="4">
        <f>(C28*D28)-0.75</f>
        <v>1639</v>
      </c>
      <c r="F28" s="5">
        <v>60</v>
      </c>
      <c r="G28" s="5">
        <v>0</v>
      </c>
      <c r="H28" s="9">
        <v>38</v>
      </c>
      <c r="I28" s="5">
        <f t="shared" si="1"/>
        <v>380</v>
      </c>
      <c r="J28" s="4">
        <f t="shared" si="2"/>
        <v>2079</v>
      </c>
      <c r="K28" s="14">
        <f>J28/J43</f>
        <v>0.15484015119072</v>
      </c>
      <c r="L28" s="18"/>
    </row>
    <row r="29" spans="1:12" x14ac:dyDescent="0.2">
      <c r="A29" s="3" t="s">
        <v>27</v>
      </c>
      <c r="B29" s="6">
        <v>171</v>
      </c>
      <c r="C29" s="7">
        <v>155</v>
      </c>
      <c r="D29" s="4">
        <v>1.75</v>
      </c>
      <c r="E29" s="4">
        <f t="shared" ref="E29:E42" si="3">C29*D29</f>
        <v>271.25</v>
      </c>
      <c r="F29" s="5">
        <v>60</v>
      </c>
      <c r="G29" s="5">
        <v>0</v>
      </c>
      <c r="H29" s="9">
        <v>7</v>
      </c>
      <c r="I29" s="5">
        <f t="shared" si="1"/>
        <v>70</v>
      </c>
      <c r="J29" s="4">
        <f t="shared" si="2"/>
        <v>401.25</v>
      </c>
      <c r="K29" s="14">
        <f>J29/J43</f>
        <v>2.9884372614370568E-2</v>
      </c>
      <c r="L29" s="18"/>
    </row>
    <row r="30" spans="1:12" x14ac:dyDescent="0.2">
      <c r="A30" s="3" t="s">
        <v>28</v>
      </c>
      <c r="B30" s="6">
        <v>206</v>
      </c>
      <c r="C30" s="7">
        <v>49</v>
      </c>
      <c r="D30" s="4">
        <v>1.75</v>
      </c>
      <c r="E30" s="4">
        <f t="shared" si="3"/>
        <v>85.75</v>
      </c>
      <c r="F30" s="5">
        <v>60</v>
      </c>
      <c r="G30" s="5">
        <v>0</v>
      </c>
      <c r="H30" s="9">
        <v>3</v>
      </c>
      <c r="I30" s="5">
        <f t="shared" si="1"/>
        <v>30</v>
      </c>
      <c r="J30" s="4">
        <f t="shared" si="2"/>
        <v>175.75</v>
      </c>
      <c r="K30" s="14">
        <f>J30/J43</f>
        <v>1.308954140056231E-2</v>
      </c>
      <c r="L30" s="18"/>
    </row>
    <row r="31" spans="1:12" x14ac:dyDescent="0.2">
      <c r="A31" s="3" t="s">
        <v>29</v>
      </c>
      <c r="B31" s="6">
        <v>207</v>
      </c>
      <c r="C31" s="7">
        <v>35</v>
      </c>
      <c r="D31" s="4">
        <v>1.75</v>
      </c>
      <c r="E31" s="4">
        <f t="shared" si="3"/>
        <v>61.25</v>
      </c>
      <c r="F31" s="5">
        <v>60</v>
      </c>
      <c r="G31" s="5">
        <v>0</v>
      </c>
      <c r="H31" s="9">
        <v>2</v>
      </c>
      <c r="I31" s="5">
        <f t="shared" si="1"/>
        <v>20</v>
      </c>
      <c r="J31" s="4">
        <f t="shared" si="2"/>
        <v>141.25</v>
      </c>
      <c r="K31" s="14">
        <f>J31/J43</f>
        <v>1.0520043942130448E-2</v>
      </c>
      <c r="L31" s="2"/>
    </row>
    <row r="32" spans="1:12" x14ac:dyDescent="0.2">
      <c r="A32" s="6" t="s">
        <v>43</v>
      </c>
      <c r="B32" s="6">
        <v>221</v>
      </c>
      <c r="C32" s="7">
        <v>29</v>
      </c>
      <c r="D32" s="4">
        <v>1.75</v>
      </c>
      <c r="E32" s="4">
        <f t="shared" si="3"/>
        <v>50.75</v>
      </c>
      <c r="F32" s="5">
        <v>60</v>
      </c>
      <c r="G32" s="5">
        <v>125</v>
      </c>
      <c r="H32" s="9">
        <v>2</v>
      </c>
      <c r="I32" s="5">
        <f t="shared" si="1"/>
        <v>20</v>
      </c>
      <c r="J32" s="4">
        <f t="shared" si="2"/>
        <v>255.75</v>
      </c>
      <c r="K32" s="14">
        <f>J32/J43</f>
        <v>1.9047796376636193E-2</v>
      </c>
      <c r="L32" s="18"/>
    </row>
    <row r="33" spans="1:18" x14ac:dyDescent="0.2">
      <c r="A33" s="3" t="s">
        <v>30</v>
      </c>
      <c r="B33" s="6">
        <v>226</v>
      </c>
      <c r="C33" s="7">
        <v>71</v>
      </c>
      <c r="D33" s="4">
        <v>1.75</v>
      </c>
      <c r="E33" s="4">
        <f t="shared" si="3"/>
        <v>124.25</v>
      </c>
      <c r="F33" s="5">
        <v>60</v>
      </c>
      <c r="G33" s="5">
        <v>0</v>
      </c>
      <c r="H33" s="9">
        <v>4</v>
      </c>
      <c r="I33" s="5">
        <f t="shared" si="1"/>
        <v>40</v>
      </c>
      <c r="J33" s="4">
        <f t="shared" si="2"/>
        <v>224.25</v>
      </c>
      <c r="K33" s="14">
        <f>J33/J43</f>
        <v>1.67017334798071E-2</v>
      </c>
      <c r="L33" s="2"/>
    </row>
    <row r="34" spans="1:18" x14ac:dyDescent="0.2">
      <c r="A34" s="6" t="s">
        <v>31</v>
      </c>
      <c r="B34" s="6">
        <v>269</v>
      </c>
      <c r="C34" s="7">
        <v>25</v>
      </c>
      <c r="D34" s="4">
        <v>1.75</v>
      </c>
      <c r="E34" s="4">
        <f t="shared" si="3"/>
        <v>43.75</v>
      </c>
      <c r="F34" s="5">
        <v>60</v>
      </c>
      <c r="G34" s="5">
        <v>0</v>
      </c>
      <c r="H34" s="9">
        <v>2</v>
      </c>
      <c r="I34" s="5">
        <f t="shared" si="1"/>
        <v>20</v>
      </c>
      <c r="J34" s="4">
        <f t="shared" si="2"/>
        <v>123.75</v>
      </c>
      <c r="K34" s="14">
        <f>J34/J43</f>
        <v>9.2166756661142876E-3</v>
      </c>
      <c r="L34" s="18"/>
    </row>
    <row r="35" spans="1:18" x14ac:dyDescent="0.2">
      <c r="A35" s="3" t="s">
        <v>32</v>
      </c>
      <c r="B35" s="6">
        <v>272</v>
      </c>
      <c r="C35" s="7">
        <v>87</v>
      </c>
      <c r="D35" s="4">
        <v>1.75</v>
      </c>
      <c r="E35" s="4">
        <f t="shared" si="3"/>
        <v>152.25</v>
      </c>
      <c r="F35" s="5">
        <v>60</v>
      </c>
      <c r="G35" s="5">
        <v>0</v>
      </c>
      <c r="H35" s="9">
        <v>4</v>
      </c>
      <c r="I35" s="5">
        <f t="shared" si="1"/>
        <v>40</v>
      </c>
      <c r="J35" s="4">
        <f t="shared" si="2"/>
        <v>252.25</v>
      </c>
      <c r="K35" s="14">
        <f>J35/J43</f>
        <v>1.8787122721432962E-2</v>
      </c>
      <c r="L35" s="18"/>
    </row>
    <row r="36" spans="1:18" x14ac:dyDescent="0.2">
      <c r="A36" s="3" t="s">
        <v>33</v>
      </c>
      <c r="B36" s="6">
        <v>310</v>
      </c>
      <c r="C36" s="7">
        <v>244</v>
      </c>
      <c r="D36" s="4">
        <v>1.75</v>
      </c>
      <c r="E36" s="4">
        <f t="shared" si="3"/>
        <v>427</v>
      </c>
      <c r="F36" s="5">
        <v>60</v>
      </c>
      <c r="G36" s="5">
        <v>0</v>
      </c>
      <c r="H36" s="9">
        <v>11</v>
      </c>
      <c r="I36" s="5">
        <f t="shared" si="1"/>
        <v>110</v>
      </c>
      <c r="J36" s="4">
        <f t="shared" si="2"/>
        <v>597</v>
      </c>
      <c r="K36" s="14">
        <f>J36/J43</f>
        <v>4.4463477758951347E-2</v>
      </c>
      <c r="L36" s="2"/>
    </row>
    <row r="37" spans="1:18" x14ac:dyDescent="0.2">
      <c r="A37" s="6" t="s">
        <v>34</v>
      </c>
      <c r="B37" s="6">
        <v>365</v>
      </c>
      <c r="C37" s="7">
        <v>86</v>
      </c>
      <c r="D37" s="4">
        <v>1.75</v>
      </c>
      <c r="E37" s="4">
        <f t="shared" si="3"/>
        <v>150.5</v>
      </c>
      <c r="F37" s="5">
        <v>60</v>
      </c>
      <c r="G37" s="5">
        <v>0</v>
      </c>
      <c r="H37" s="9">
        <v>4</v>
      </c>
      <c r="I37" s="5">
        <f t="shared" si="1"/>
        <v>40</v>
      </c>
      <c r="J37" s="4">
        <f t="shared" si="2"/>
        <v>250.5</v>
      </c>
      <c r="K37" s="14">
        <f>J37/J43</f>
        <v>1.8656785893831344E-2</v>
      </c>
      <c r="L37" s="18"/>
    </row>
    <row r="38" spans="1:18" x14ac:dyDescent="0.2">
      <c r="A38" s="3" t="s">
        <v>35</v>
      </c>
      <c r="B38" s="6">
        <v>366</v>
      </c>
      <c r="C38" s="7">
        <v>59</v>
      </c>
      <c r="D38" s="4">
        <v>1.75</v>
      </c>
      <c r="E38" s="4">
        <f t="shared" si="3"/>
        <v>103.25</v>
      </c>
      <c r="F38" s="5">
        <v>60</v>
      </c>
      <c r="G38" s="5">
        <v>125</v>
      </c>
      <c r="H38" s="9">
        <v>3</v>
      </c>
      <c r="I38" s="5">
        <f t="shared" si="1"/>
        <v>30</v>
      </c>
      <c r="J38" s="4">
        <f t="shared" si="2"/>
        <v>318.25</v>
      </c>
      <c r="K38" s="14">
        <f>J38/J43</f>
        <v>2.3702683076693914E-2</v>
      </c>
      <c r="L38" s="18"/>
    </row>
    <row r="39" spans="1:18" x14ac:dyDescent="0.2">
      <c r="A39" s="3" t="s">
        <v>36</v>
      </c>
      <c r="B39" s="6">
        <v>369</v>
      </c>
      <c r="C39" s="7">
        <v>81</v>
      </c>
      <c r="D39" s="4">
        <v>1.75</v>
      </c>
      <c r="E39" s="4">
        <f t="shared" si="3"/>
        <v>141.75</v>
      </c>
      <c r="F39" s="5">
        <v>60</v>
      </c>
      <c r="G39" s="5">
        <v>0</v>
      </c>
      <c r="H39" s="9">
        <v>4</v>
      </c>
      <c r="I39" s="5">
        <f t="shared" si="1"/>
        <v>40</v>
      </c>
      <c r="J39" s="4">
        <f t="shared" si="2"/>
        <v>241.75</v>
      </c>
      <c r="K39" s="14">
        <f>J39/J43</f>
        <v>1.8005101755823264E-2</v>
      </c>
      <c r="L39" s="2"/>
    </row>
    <row r="40" spans="1:18" x14ac:dyDescent="0.2">
      <c r="A40" s="3" t="s">
        <v>37</v>
      </c>
      <c r="B40" s="6">
        <v>415</v>
      </c>
      <c r="C40" s="7">
        <v>117</v>
      </c>
      <c r="D40" s="4">
        <v>1.75</v>
      </c>
      <c r="E40" s="4">
        <f t="shared" si="3"/>
        <v>204.75</v>
      </c>
      <c r="F40" s="5">
        <v>60</v>
      </c>
      <c r="G40" s="5">
        <v>0</v>
      </c>
      <c r="H40" s="9">
        <v>6</v>
      </c>
      <c r="I40" s="5">
        <f t="shared" si="1"/>
        <v>60</v>
      </c>
      <c r="J40" s="4">
        <f t="shared" si="2"/>
        <v>324.75</v>
      </c>
      <c r="K40" s="14">
        <f>J40/J43</f>
        <v>2.4186791293499914E-2</v>
      </c>
      <c r="L40" s="18"/>
      <c r="N40" s="19"/>
      <c r="O40" s="19"/>
      <c r="P40" s="19"/>
      <c r="Q40" s="19"/>
      <c r="R40" s="19"/>
    </row>
    <row r="41" spans="1:18" x14ac:dyDescent="0.2">
      <c r="A41" s="6" t="s">
        <v>14</v>
      </c>
      <c r="B41" s="6">
        <v>453</v>
      </c>
      <c r="C41" s="7">
        <v>17</v>
      </c>
      <c r="D41" s="4">
        <v>1.75</v>
      </c>
      <c r="E41" s="4">
        <f t="shared" si="3"/>
        <v>29.75</v>
      </c>
      <c r="F41" s="5">
        <v>60</v>
      </c>
      <c r="G41" s="5">
        <v>0</v>
      </c>
      <c r="H41" s="9">
        <v>2</v>
      </c>
      <c r="I41" s="5">
        <f t="shared" si="1"/>
        <v>20</v>
      </c>
      <c r="J41" s="4">
        <f t="shared" si="2"/>
        <v>109.75</v>
      </c>
      <c r="K41" s="14">
        <f>J41/J43</f>
        <v>8.1739810453013567E-3</v>
      </c>
      <c r="L41" s="2"/>
    </row>
    <row r="42" spans="1:18" x14ac:dyDescent="0.2">
      <c r="A42" s="3" t="s">
        <v>38</v>
      </c>
      <c r="B42" s="6">
        <v>531</v>
      </c>
      <c r="C42" s="7">
        <v>65</v>
      </c>
      <c r="D42" s="4">
        <v>1.75</v>
      </c>
      <c r="E42" s="4">
        <f t="shared" si="3"/>
        <v>113.75</v>
      </c>
      <c r="F42" s="5">
        <v>60</v>
      </c>
      <c r="G42" s="5">
        <v>0</v>
      </c>
      <c r="H42" s="9">
        <v>4</v>
      </c>
      <c r="I42" s="5">
        <f t="shared" si="1"/>
        <v>40</v>
      </c>
      <c r="J42" s="4">
        <f t="shared" si="2"/>
        <v>213.75</v>
      </c>
      <c r="K42" s="14">
        <f>J42/J43</f>
        <v>1.5919712514197406E-2</v>
      </c>
      <c r="L42" s="18"/>
    </row>
    <row r="43" spans="1:18" x14ac:dyDescent="0.2">
      <c r="A43" s="2" t="s">
        <v>39</v>
      </c>
      <c r="B43" s="21"/>
      <c r="C43" s="8">
        <f>SUM(C2:C42)</f>
        <v>4690</v>
      </c>
      <c r="D43" s="4">
        <v>1.75</v>
      </c>
      <c r="E43" s="4">
        <f t="shared" ref="E43" si="4">C43*D43</f>
        <v>8207.5</v>
      </c>
      <c r="F43" s="5">
        <f t="shared" ref="F43:K43" si="5">SUM(F2:F42)</f>
        <v>2460</v>
      </c>
      <c r="G43" s="5">
        <f t="shared" si="5"/>
        <v>500</v>
      </c>
      <c r="H43" s="9">
        <f t="shared" si="5"/>
        <v>226</v>
      </c>
      <c r="I43" s="5">
        <f t="shared" si="5"/>
        <v>2260</v>
      </c>
      <c r="J43" s="4">
        <f t="shared" si="5"/>
        <v>13426.75</v>
      </c>
      <c r="K43" s="14">
        <f t="shared" si="5"/>
        <v>1</v>
      </c>
      <c r="L43" s="2"/>
    </row>
  </sheetData>
  <sortState ref="A2:L42">
    <sortCondition ref="B3:B47"/>
  </sortState>
  <printOptions horizontalCentered="1" verticalCentered="1"/>
  <pageMargins left="0.5" right="0.5" top="0.5" bottom="0.5" header="0.25" footer="0.2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topLeftCell="A24" workbookViewId="0">
      <selection activeCell="K43" sqref="K43"/>
    </sheetView>
  </sheetViews>
  <sheetFormatPr defaultRowHeight="12.75" x14ac:dyDescent="0.2"/>
  <cols>
    <col min="1" max="1" width="15.42578125" style="1" customWidth="1"/>
    <col min="2" max="2" width="6.7109375" style="22" customWidth="1"/>
    <col min="3" max="3" width="5.7109375" style="1" customWidth="1"/>
    <col min="4" max="4" width="7.28515625" style="1" customWidth="1"/>
    <col min="5" max="5" width="9.85546875" style="1" customWidth="1"/>
    <col min="6" max="6" width="12" style="1" customWidth="1"/>
    <col min="7" max="7" width="10.28515625" style="1" customWidth="1"/>
    <col min="8" max="8" width="9.140625" style="1"/>
    <col min="9" max="9" width="11.7109375" style="1" customWidth="1"/>
    <col min="10" max="10" width="9.140625" style="1"/>
    <col min="11" max="11" width="11" style="1" customWidth="1"/>
    <col min="12" max="16384" width="9.140625" style="1"/>
  </cols>
  <sheetData>
    <row r="1" spans="1:13" s="13" customFormat="1" ht="17.25" customHeight="1" x14ac:dyDescent="0.2">
      <c r="A1" s="15" t="s">
        <v>0</v>
      </c>
      <c r="B1" s="20" t="s">
        <v>1</v>
      </c>
      <c r="C1" s="16">
        <v>2016</v>
      </c>
      <c r="D1" s="11" t="s">
        <v>40</v>
      </c>
      <c r="E1" s="11" t="s">
        <v>41</v>
      </c>
      <c r="F1" s="11" t="s">
        <v>47</v>
      </c>
      <c r="G1" s="11" t="s">
        <v>39</v>
      </c>
      <c r="H1" s="11" t="s">
        <v>49</v>
      </c>
      <c r="I1" s="11">
        <v>2016</v>
      </c>
      <c r="J1" s="11" t="s">
        <v>52</v>
      </c>
      <c r="K1" s="11" t="s">
        <v>51</v>
      </c>
    </row>
    <row r="2" spans="1:13" x14ac:dyDescent="0.2">
      <c r="A2" s="3" t="s">
        <v>2</v>
      </c>
      <c r="B2" s="6">
        <v>1</v>
      </c>
      <c r="C2" s="7">
        <v>148</v>
      </c>
      <c r="D2" s="4">
        <v>2.5</v>
      </c>
      <c r="E2" s="4">
        <f t="shared" ref="E2:E28" si="0">C2*D2</f>
        <v>370</v>
      </c>
      <c r="F2" s="5">
        <v>60</v>
      </c>
      <c r="G2" s="4">
        <f>E2+F2</f>
        <v>430</v>
      </c>
      <c r="H2" s="14">
        <f>G2/G43</f>
        <v>3.0313711667254141E-2</v>
      </c>
      <c r="I2" s="5">
        <v>410.75</v>
      </c>
      <c r="J2" s="4">
        <v>25</v>
      </c>
      <c r="K2" s="4">
        <f>G2-(I2+J2)</f>
        <v>-5.75</v>
      </c>
      <c r="L2" s="19"/>
      <c r="M2" s="19"/>
    </row>
    <row r="3" spans="1:13" x14ac:dyDescent="0.2">
      <c r="A3" s="3" t="s">
        <v>3</v>
      </c>
      <c r="B3" s="6">
        <v>21</v>
      </c>
      <c r="C3" s="8">
        <v>260</v>
      </c>
      <c r="D3" s="4">
        <v>2.5</v>
      </c>
      <c r="E3" s="4">
        <f t="shared" si="0"/>
        <v>650</v>
      </c>
      <c r="F3" s="5">
        <v>60</v>
      </c>
      <c r="G3" s="4">
        <f t="shared" ref="G3:G42" si="1">E3+F3</f>
        <v>710</v>
      </c>
      <c r="H3" s="14">
        <f>G3/G43</f>
        <v>5.0052872752907998E-2</v>
      </c>
      <c r="I3" s="5">
        <v>541</v>
      </c>
      <c r="J3" s="4">
        <v>25</v>
      </c>
      <c r="K3" s="4">
        <f>G3-(I3+J3)</f>
        <v>144</v>
      </c>
    </row>
    <row r="4" spans="1:13" x14ac:dyDescent="0.2">
      <c r="A4" s="3" t="s">
        <v>4</v>
      </c>
      <c r="B4" s="6">
        <v>30</v>
      </c>
      <c r="C4" s="7">
        <v>19</v>
      </c>
      <c r="D4" s="4">
        <v>2.5</v>
      </c>
      <c r="E4" s="4">
        <f t="shared" si="0"/>
        <v>47.5</v>
      </c>
      <c r="F4" s="5">
        <v>60</v>
      </c>
      <c r="G4" s="4">
        <f t="shared" si="1"/>
        <v>107.5</v>
      </c>
      <c r="H4" s="14">
        <f>G4/G43</f>
        <v>7.5784279168135352E-3</v>
      </c>
      <c r="I4" s="5">
        <v>100.5</v>
      </c>
      <c r="J4" s="4">
        <v>25</v>
      </c>
      <c r="K4" s="4">
        <f>G4-(I4+J4)</f>
        <v>-18</v>
      </c>
    </row>
    <row r="5" spans="1:13" x14ac:dyDescent="0.2">
      <c r="A5" s="3" t="s">
        <v>5</v>
      </c>
      <c r="B5" s="6">
        <v>37</v>
      </c>
      <c r="C5" s="7">
        <v>57</v>
      </c>
      <c r="D5" s="4">
        <v>2.5</v>
      </c>
      <c r="E5" s="4">
        <f t="shared" si="0"/>
        <v>142.5</v>
      </c>
      <c r="F5" s="5">
        <v>60</v>
      </c>
      <c r="G5" s="4">
        <f t="shared" si="1"/>
        <v>202.5</v>
      </c>
      <c r="H5" s="14">
        <f>G5/G43</f>
        <v>1.4275643285160381E-2</v>
      </c>
      <c r="I5" s="5">
        <v>166.5</v>
      </c>
      <c r="J5" s="4">
        <v>25</v>
      </c>
      <c r="K5" s="4">
        <f>G5-(I5+J5)</f>
        <v>11</v>
      </c>
    </row>
    <row r="6" spans="1:13" x14ac:dyDescent="0.2">
      <c r="A6" s="3" t="s">
        <v>6</v>
      </c>
      <c r="B6" s="6">
        <v>40</v>
      </c>
      <c r="C6" s="7">
        <v>35</v>
      </c>
      <c r="D6" s="4">
        <v>2.5</v>
      </c>
      <c r="E6" s="4">
        <f t="shared" si="0"/>
        <v>87.5</v>
      </c>
      <c r="F6" s="5">
        <v>60</v>
      </c>
      <c r="G6" s="4">
        <f t="shared" si="1"/>
        <v>147.5</v>
      </c>
      <c r="H6" s="14">
        <f>G6/G43</f>
        <v>1.0398308071906944E-2</v>
      </c>
      <c r="I6" s="5">
        <v>142</v>
      </c>
      <c r="J6" s="4">
        <v>25</v>
      </c>
      <c r="K6" s="4">
        <f>G6-(I6+J6)</f>
        <v>-19.5</v>
      </c>
    </row>
    <row r="7" spans="1:13" x14ac:dyDescent="0.2">
      <c r="A7" s="3" t="s">
        <v>7</v>
      </c>
      <c r="B7" s="6">
        <v>41</v>
      </c>
      <c r="C7" s="7">
        <v>63</v>
      </c>
      <c r="D7" s="4">
        <v>2.5</v>
      </c>
      <c r="E7" s="4">
        <f t="shared" si="0"/>
        <v>157.5</v>
      </c>
      <c r="F7" s="5">
        <v>60</v>
      </c>
      <c r="G7" s="4">
        <f t="shared" si="1"/>
        <v>217.5</v>
      </c>
      <c r="H7" s="14">
        <f>G7/G43</f>
        <v>1.5333098343320408E-2</v>
      </c>
      <c r="I7" s="5">
        <v>220.25</v>
      </c>
      <c r="J7" s="4">
        <v>25</v>
      </c>
      <c r="K7" s="4">
        <f>G7-(I7+J7)</f>
        <v>-27.75</v>
      </c>
    </row>
    <row r="8" spans="1:13" x14ac:dyDescent="0.2">
      <c r="A8" s="3" t="s">
        <v>8</v>
      </c>
      <c r="B8" s="6">
        <v>53</v>
      </c>
      <c r="C8" s="7">
        <v>104</v>
      </c>
      <c r="D8" s="4">
        <v>2.5</v>
      </c>
      <c r="E8" s="4">
        <f t="shared" si="0"/>
        <v>260</v>
      </c>
      <c r="F8" s="5">
        <v>60</v>
      </c>
      <c r="G8" s="4">
        <f t="shared" si="1"/>
        <v>320</v>
      </c>
      <c r="H8" s="14">
        <f>G8/G43</f>
        <v>2.2559041240747268E-2</v>
      </c>
      <c r="I8" s="5">
        <v>308.5</v>
      </c>
      <c r="J8" s="4">
        <v>25</v>
      </c>
      <c r="K8" s="4">
        <f>G8-(I8+J8)</f>
        <v>-13.5</v>
      </c>
    </row>
    <row r="9" spans="1:13" x14ac:dyDescent="0.2">
      <c r="A9" s="3" t="s">
        <v>9</v>
      </c>
      <c r="B9" s="6">
        <v>55</v>
      </c>
      <c r="C9" s="7">
        <v>34</v>
      </c>
      <c r="D9" s="4">
        <v>2.5</v>
      </c>
      <c r="E9" s="4">
        <f t="shared" si="0"/>
        <v>85</v>
      </c>
      <c r="F9" s="5">
        <v>60</v>
      </c>
      <c r="G9" s="4">
        <f t="shared" si="1"/>
        <v>145</v>
      </c>
      <c r="H9" s="14">
        <f>G9/G43</f>
        <v>1.0222065562213606E-2</v>
      </c>
      <c r="I9" s="5">
        <v>114.5</v>
      </c>
      <c r="J9" s="4">
        <v>25</v>
      </c>
      <c r="K9" s="4">
        <f>G9-(I9+J9)</f>
        <v>5.5</v>
      </c>
    </row>
    <row r="10" spans="1:13" x14ac:dyDescent="0.2">
      <c r="A10" s="3" t="s">
        <v>10</v>
      </c>
      <c r="B10" s="6">
        <v>57</v>
      </c>
      <c r="C10" s="7">
        <v>184</v>
      </c>
      <c r="D10" s="4">
        <v>2.5</v>
      </c>
      <c r="E10" s="4">
        <f t="shared" si="0"/>
        <v>460</v>
      </c>
      <c r="F10" s="5">
        <v>60</v>
      </c>
      <c r="G10" s="4">
        <f t="shared" si="1"/>
        <v>520</v>
      </c>
      <c r="H10" s="14">
        <f>G10/G43</f>
        <v>3.6658442016214314E-2</v>
      </c>
      <c r="I10" s="5">
        <v>513</v>
      </c>
      <c r="J10" s="4">
        <v>25</v>
      </c>
      <c r="K10" s="4">
        <f>G10-(I10+J10)</f>
        <v>-18</v>
      </c>
    </row>
    <row r="11" spans="1:13" x14ac:dyDescent="0.2">
      <c r="A11" s="3" t="s">
        <v>11</v>
      </c>
      <c r="B11" s="6">
        <v>58</v>
      </c>
      <c r="C11" s="7">
        <v>170</v>
      </c>
      <c r="D11" s="4">
        <v>2.5</v>
      </c>
      <c r="E11" s="4">
        <f t="shared" si="0"/>
        <v>425</v>
      </c>
      <c r="F11" s="5">
        <v>60</v>
      </c>
      <c r="G11" s="4">
        <f t="shared" si="1"/>
        <v>485</v>
      </c>
      <c r="H11" s="14">
        <f>G11/G43</f>
        <v>3.4191046880507579E-2</v>
      </c>
      <c r="I11" s="5">
        <v>372.75</v>
      </c>
      <c r="J11" s="4">
        <v>25</v>
      </c>
      <c r="K11" s="4">
        <f>G11-(I11+J11)</f>
        <v>87.25</v>
      </c>
    </row>
    <row r="12" spans="1:13" x14ac:dyDescent="0.2">
      <c r="A12" s="6" t="s">
        <v>12</v>
      </c>
      <c r="B12" s="6">
        <v>67</v>
      </c>
      <c r="C12" s="7">
        <v>28</v>
      </c>
      <c r="D12" s="4">
        <v>2.5</v>
      </c>
      <c r="E12" s="4">
        <f t="shared" si="0"/>
        <v>70</v>
      </c>
      <c r="F12" s="5">
        <v>60</v>
      </c>
      <c r="G12" s="4">
        <f t="shared" si="1"/>
        <v>130</v>
      </c>
      <c r="H12" s="14">
        <f>G12/G43</f>
        <v>9.1646105040535785E-3</v>
      </c>
      <c r="I12" s="5">
        <v>166.75</v>
      </c>
      <c r="J12" s="4">
        <v>25</v>
      </c>
      <c r="K12" s="4">
        <f>G12-(I12+J12)</f>
        <v>-61.75</v>
      </c>
    </row>
    <row r="13" spans="1:13" x14ac:dyDescent="0.2">
      <c r="A13" s="3" t="s">
        <v>13</v>
      </c>
      <c r="B13" s="6">
        <v>69</v>
      </c>
      <c r="C13" s="7">
        <v>90</v>
      </c>
      <c r="D13" s="4">
        <v>2.5</v>
      </c>
      <c r="E13" s="4">
        <f t="shared" si="0"/>
        <v>225</v>
      </c>
      <c r="F13" s="5">
        <v>60</v>
      </c>
      <c r="G13" s="4">
        <f t="shared" si="1"/>
        <v>285</v>
      </c>
      <c r="H13" s="14">
        <f>G13/G43</f>
        <v>2.0091646105040536E-2</v>
      </c>
      <c r="I13" s="5">
        <v>254.75</v>
      </c>
      <c r="J13" s="4">
        <v>25</v>
      </c>
      <c r="K13" s="4">
        <f>G13-(I13+J13)</f>
        <v>5.25</v>
      </c>
    </row>
    <row r="14" spans="1:13" x14ac:dyDescent="0.2">
      <c r="A14" s="3" t="s">
        <v>42</v>
      </c>
      <c r="B14" s="6">
        <v>106</v>
      </c>
      <c r="C14" s="7">
        <v>53</v>
      </c>
      <c r="D14" s="4">
        <v>2.5</v>
      </c>
      <c r="E14" s="4">
        <f t="shared" si="0"/>
        <v>132.5</v>
      </c>
      <c r="F14" s="5">
        <v>60</v>
      </c>
      <c r="G14" s="4">
        <f t="shared" si="1"/>
        <v>192.5</v>
      </c>
      <c r="H14" s="14">
        <f>G14/G43</f>
        <v>1.3570673246387029E-2</v>
      </c>
      <c r="I14" s="5">
        <v>163</v>
      </c>
      <c r="J14" s="4">
        <v>25</v>
      </c>
      <c r="K14" s="4">
        <f>G14-(I14+J14)</f>
        <v>4.5</v>
      </c>
    </row>
    <row r="15" spans="1:13" x14ac:dyDescent="0.2">
      <c r="A15" s="3" t="s">
        <v>14</v>
      </c>
      <c r="B15" s="6">
        <v>109</v>
      </c>
      <c r="C15" s="7">
        <v>85</v>
      </c>
      <c r="D15" s="4">
        <v>2.5</v>
      </c>
      <c r="E15" s="4">
        <f t="shared" si="0"/>
        <v>212.5</v>
      </c>
      <c r="F15" s="5">
        <v>60</v>
      </c>
      <c r="G15" s="4">
        <f t="shared" si="1"/>
        <v>272.5</v>
      </c>
      <c r="H15" s="14">
        <f>G15/G43</f>
        <v>1.9210433556573845E-2</v>
      </c>
      <c r="I15" s="5">
        <v>301.5</v>
      </c>
      <c r="J15" s="4">
        <v>25</v>
      </c>
      <c r="K15" s="4">
        <f>G15-(I15+J15)</f>
        <v>-54</v>
      </c>
    </row>
    <row r="16" spans="1:13" x14ac:dyDescent="0.2">
      <c r="A16" s="3" t="s">
        <v>15</v>
      </c>
      <c r="B16" s="6">
        <v>111</v>
      </c>
      <c r="C16" s="7">
        <v>33</v>
      </c>
      <c r="D16" s="4">
        <v>2.5</v>
      </c>
      <c r="E16" s="4">
        <f t="shared" si="0"/>
        <v>82.5</v>
      </c>
      <c r="F16" s="5">
        <v>60</v>
      </c>
      <c r="G16" s="4">
        <f t="shared" si="1"/>
        <v>142.5</v>
      </c>
      <c r="H16" s="14">
        <f>G16/G43</f>
        <v>1.0045823052520268E-2</v>
      </c>
      <c r="I16" s="5">
        <v>128</v>
      </c>
      <c r="J16" s="4">
        <v>25</v>
      </c>
      <c r="K16" s="4">
        <f>G16-(I16+J16)</f>
        <v>-10.5</v>
      </c>
    </row>
    <row r="17" spans="1:11" x14ac:dyDescent="0.2">
      <c r="A17" s="3" t="s">
        <v>16</v>
      </c>
      <c r="B17" s="6">
        <v>116</v>
      </c>
      <c r="C17" s="7">
        <v>71</v>
      </c>
      <c r="D17" s="4">
        <v>2.5</v>
      </c>
      <c r="E17" s="4">
        <f t="shared" si="0"/>
        <v>177.5</v>
      </c>
      <c r="F17" s="5">
        <v>60</v>
      </c>
      <c r="G17" s="4">
        <f t="shared" si="1"/>
        <v>237.5</v>
      </c>
      <c r="H17" s="14">
        <f>G17/G43</f>
        <v>1.6743038420867114E-2</v>
      </c>
      <c r="I17" s="5">
        <v>199.25</v>
      </c>
      <c r="J17" s="4">
        <v>25</v>
      </c>
      <c r="K17" s="4">
        <f>G17-(I17+J17)</f>
        <v>13.25</v>
      </c>
    </row>
    <row r="18" spans="1:11" x14ac:dyDescent="0.2">
      <c r="A18" s="3" t="s">
        <v>17</v>
      </c>
      <c r="B18" s="6">
        <v>117</v>
      </c>
      <c r="C18" s="7">
        <v>52</v>
      </c>
      <c r="D18" s="4">
        <v>2.5</v>
      </c>
      <c r="E18" s="4">
        <f t="shared" si="0"/>
        <v>130</v>
      </c>
      <c r="F18" s="5">
        <v>60</v>
      </c>
      <c r="G18" s="4">
        <f t="shared" si="1"/>
        <v>190</v>
      </c>
      <c r="H18" s="14">
        <f>G18/G43</f>
        <v>1.3394430736693691E-2</v>
      </c>
      <c r="I18" s="5">
        <v>238</v>
      </c>
      <c r="J18" s="4">
        <v>25</v>
      </c>
      <c r="K18" s="4">
        <f>G18-(I18+J18)</f>
        <v>-73</v>
      </c>
    </row>
    <row r="19" spans="1:11" x14ac:dyDescent="0.2">
      <c r="A19" s="3" t="s">
        <v>18</v>
      </c>
      <c r="B19" s="6">
        <v>126</v>
      </c>
      <c r="C19" s="7">
        <v>32</v>
      </c>
      <c r="D19" s="4">
        <v>2.5</v>
      </c>
      <c r="E19" s="4">
        <f t="shared" si="0"/>
        <v>80</v>
      </c>
      <c r="F19" s="5">
        <v>60</v>
      </c>
      <c r="G19" s="4">
        <f t="shared" si="1"/>
        <v>140</v>
      </c>
      <c r="H19" s="14">
        <f>G19/G43</f>
        <v>9.8695805428269303E-3</v>
      </c>
      <c r="I19" s="5">
        <v>193</v>
      </c>
      <c r="J19" s="4">
        <v>25</v>
      </c>
      <c r="K19" s="4">
        <f>G19-(I19+J19)</f>
        <v>-78</v>
      </c>
    </row>
    <row r="20" spans="1:11" x14ac:dyDescent="0.2">
      <c r="A20" s="3" t="s">
        <v>19</v>
      </c>
      <c r="B20" s="6">
        <v>128</v>
      </c>
      <c r="C20" s="7">
        <v>263</v>
      </c>
      <c r="D20" s="4">
        <v>2.5</v>
      </c>
      <c r="E20" s="4">
        <f t="shared" si="0"/>
        <v>657.5</v>
      </c>
      <c r="F20" s="5">
        <v>60</v>
      </c>
      <c r="G20" s="4">
        <f t="shared" si="1"/>
        <v>717.5</v>
      </c>
      <c r="H20" s="14">
        <f>G20/G43</f>
        <v>5.0581600281988014E-2</v>
      </c>
      <c r="I20" s="5">
        <v>485.5</v>
      </c>
      <c r="J20" s="4">
        <v>25</v>
      </c>
      <c r="K20" s="4">
        <f>G20-(I20+J20)</f>
        <v>207</v>
      </c>
    </row>
    <row r="21" spans="1:11" x14ac:dyDescent="0.2">
      <c r="A21" s="3" t="s">
        <v>20</v>
      </c>
      <c r="B21" s="6">
        <v>136</v>
      </c>
      <c r="C21" s="7">
        <v>80</v>
      </c>
      <c r="D21" s="4">
        <v>2.5</v>
      </c>
      <c r="E21" s="4">
        <f t="shared" si="0"/>
        <v>200</v>
      </c>
      <c r="F21" s="5">
        <v>60</v>
      </c>
      <c r="G21" s="4">
        <f t="shared" si="1"/>
        <v>260</v>
      </c>
      <c r="H21" s="14">
        <f>G21/G43</f>
        <v>1.8329221008107157E-2</v>
      </c>
      <c r="I21" s="5">
        <v>270.75</v>
      </c>
      <c r="J21" s="4">
        <v>25</v>
      </c>
      <c r="K21" s="4">
        <f>G21-(I21+J21)</f>
        <v>-35.75</v>
      </c>
    </row>
    <row r="22" spans="1:11" x14ac:dyDescent="0.2">
      <c r="A22" s="3" t="s">
        <v>21</v>
      </c>
      <c r="B22" s="6">
        <v>139</v>
      </c>
      <c r="C22" s="7">
        <v>170</v>
      </c>
      <c r="D22" s="4">
        <v>2.5</v>
      </c>
      <c r="E22" s="4">
        <f t="shared" si="0"/>
        <v>425</v>
      </c>
      <c r="F22" s="5">
        <v>60</v>
      </c>
      <c r="G22" s="4">
        <f t="shared" si="1"/>
        <v>485</v>
      </c>
      <c r="H22" s="14">
        <f>G22/G43</f>
        <v>3.4191046880507579E-2</v>
      </c>
      <c r="I22" s="5">
        <v>464.5</v>
      </c>
      <c r="J22" s="4">
        <v>25</v>
      </c>
      <c r="K22" s="4">
        <f>G22-(I22+J22)</f>
        <v>-4.5</v>
      </c>
    </row>
    <row r="23" spans="1:11" x14ac:dyDescent="0.2">
      <c r="A23" s="3" t="s">
        <v>22</v>
      </c>
      <c r="B23" s="6">
        <v>142</v>
      </c>
      <c r="C23" s="7">
        <v>114</v>
      </c>
      <c r="D23" s="4">
        <v>2.5</v>
      </c>
      <c r="E23" s="4">
        <f t="shared" si="0"/>
        <v>285</v>
      </c>
      <c r="F23" s="5">
        <v>60</v>
      </c>
      <c r="G23" s="4">
        <f t="shared" si="1"/>
        <v>345</v>
      </c>
      <c r="H23" s="14">
        <f>G23/G43</f>
        <v>2.4321466337680647E-2</v>
      </c>
      <c r="I23" s="5">
        <v>421.5</v>
      </c>
      <c r="J23" s="4">
        <v>25</v>
      </c>
      <c r="K23" s="4">
        <f>G23-(I23+J23)</f>
        <v>-101.5</v>
      </c>
    </row>
    <row r="24" spans="1:11" x14ac:dyDescent="0.2">
      <c r="A24" s="3" t="s">
        <v>23</v>
      </c>
      <c r="B24" s="6">
        <v>145</v>
      </c>
      <c r="C24" s="7">
        <v>37</v>
      </c>
      <c r="D24" s="4">
        <v>2.5</v>
      </c>
      <c r="E24" s="4">
        <f t="shared" si="0"/>
        <v>92.5</v>
      </c>
      <c r="F24" s="5">
        <v>60</v>
      </c>
      <c r="G24" s="4">
        <f t="shared" si="1"/>
        <v>152.5</v>
      </c>
      <c r="H24" s="14">
        <f>G24/G43</f>
        <v>1.075079309129362E-2</v>
      </c>
      <c r="I24" s="5">
        <v>210</v>
      </c>
      <c r="J24" s="4">
        <v>25</v>
      </c>
      <c r="K24" s="4">
        <f>G24-(I24+J24)</f>
        <v>-82.5</v>
      </c>
    </row>
    <row r="25" spans="1:11" x14ac:dyDescent="0.2">
      <c r="A25" s="3" t="s">
        <v>44</v>
      </c>
      <c r="B25" s="6">
        <v>147</v>
      </c>
      <c r="C25" s="7">
        <v>53</v>
      </c>
      <c r="D25" s="4">
        <v>2.5</v>
      </c>
      <c r="E25" s="4">
        <f t="shared" si="0"/>
        <v>132.5</v>
      </c>
      <c r="F25" s="5">
        <v>60</v>
      </c>
      <c r="G25" s="4">
        <f t="shared" si="1"/>
        <v>192.5</v>
      </c>
      <c r="H25" s="14">
        <f>G25/G43</f>
        <v>1.3570673246387029E-2</v>
      </c>
      <c r="I25" s="5">
        <v>187</v>
      </c>
      <c r="J25" s="4">
        <v>25</v>
      </c>
      <c r="K25" s="4">
        <f>G25-(I25+J25)</f>
        <v>-19.5</v>
      </c>
    </row>
    <row r="26" spans="1:11" x14ac:dyDescent="0.2">
      <c r="A26" s="3" t="s">
        <v>24</v>
      </c>
      <c r="B26" s="6">
        <v>153</v>
      </c>
      <c r="C26" s="7">
        <v>206</v>
      </c>
      <c r="D26" s="4">
        <v>2.5</v>
      </c>
      <c r="E26" s="4">
        <f t="shared" si="0"/>
        <v>515</v>
      </c>
      <c r="F26" s="5">
        <v>60</v>
      </c>
      <c r="G26" s="4">
        <f t="shared" si="1"/>
        <v>575</v>
      </c>
      <c r="H26" s="14">
        <f>G26/G43</f>
        <v>4.0535777229467745E-2</v>
      </c>
      <c r="I26" s="5">
        <v>525.25</v>
      </c>
      <c r="J26" s="4">
        <v>25</v>
      </c>
      <c r="K26" s="4">
        <f>G26-(I26+J26)</f>
        <v>24.75</v>
      </c>
    </row>
    <row r="27" spans="1:11" x14ac:dyDescent="0.2">
      <c r="A27" s="3" t="s">
        <v>25</v>
      </c>
      <c r="B27" s="6">
        <v>162</v>
      </c>
      <c r="C27" s="7">
        <v>192</v>
      </c>
      <c r="D27" s="4">
        <v>2.5</v>
      </c>
      <c r="E27" s="4">
        <f t="shared" si="0"/>
        <v>480</v>
      </c>
      <c r="F27" s="5">
        <v>60</v>
      </c>
      <c r="G27" s="4">
        <f t="shared" si="1"/>
        <v>540</v>
      </c>
      <c r="H27" s="14">
        <f>G27/G43</f>
        <v>3.8068382093761018E-2</v>
      </c>
      <c r="I27" s="5">
        <v>512</v>
      </c>
      <c r="J27" s="4">
        <v>25</v>
      </c>
      <c r="K27" s="4">
        <f>G27-(I27+J27)</f>
        <v>3</v>
      </c>
    </row>
    <row r="28" spans="1:11" x14ac:dyDescent="0.2">
      <c r="A28" s="3" t="s">
        <v>26</v>
      </c>
      <c r="B28" s="6">
        <v>170</v>
      </c>
      <c r="C28" s="7">
        <v>937</v>
      </c>
      <c r="D28" s="4">
        <v>2.5</v>
      </c>
      <c r="E28" s="4">
        <f t="shared" si="0"/>
        <v>2342.5</v>
      </c>
      <c r="F28" s="5">
        <v>60</v>
      </c>
      <c r="G28" s="4">
        <f t="shared" si="1"/>
        <v>2402.5</v>
      </c>
      <c r="H28" s="14">
        <f>G28/G43</f>
        <v>0.16936905181529785</v>
      </c>
      <c r="I28" s="5">
        <v>2030</v>
      </c>
      <c r="J28" s="4">
        <v>25</v>
      </c>
      <c r="K28" s="4">
        <f>G28-(I28+J28)</f>
        <v>347.5</v>
      </c>
    </row>
    <row r="29" spans="1:11" x14ac:dyDescent="0.2">
      <c r="A29" s="3" t="s">
        <v>27</v>
      </c>
      <c r="B29" s="6">
        <v>171</v>
      </c>
      <c r="C29" s="7">
        <v>155</v>
      </c>
      <c r="D29" s="4">
        <v>2.5</v>
      </c>
      <c r="E29" s="4">
        <f t="shared" ref="E29:E43" si="2">C29*D29</f>
        <v>387.5</v>
      </c>
      <c r="F29" s="5">
        <v>60</v>
      </c>
      <c r="G29" s="4">
        <f t="shared" si="1"/>
        <v>447.5</v>
      </c>
      <c r="H29" s="14">
        <f>G29/G43</f>
        <v>3.1547409235107508E-2</v>
      </c>
      <c r="I29" s="5">
        <v>438.75</v>
      </c>
      <c r="J29" s="4">
        <v>25</v>
      </c>
      <c r="K29" s="4">
        <f>G29-(I29+J29)</f>
        <v>-16.25</v>
      </c>
    </row>
    <row r="30" spans="1:11" x14ac:dyDescent="0.2">
      <c r="A30" s="3" t="s">
        <v>28</v>
      </c>
      <c r="B30" s="6">
        <v>206</v>
      </c>
      <c r="C30" s="7">
        <v>49</v>
      </c>
      <c r="D30" s="4">
        <v>2.5</v>
      </c>
      <c r="E30" s="4">
        <f t="shared" si="2"/>
        <v>122.5</v>
      </c>
      <c r="F30" s="5">
        <v>60</v>
      </c>
      <c r="G30" s="4">
        <f t="shared" si="1"/>
        <v>182.5</v>
      </c>
      <c r="H30" s="14">
        <f>G30/G43</f>
        <v>1.2865703207613677E-2</v>
      </c>
      <c r="I30" s="5">
        <v>166.5</v>
      </c>
      <c r="J30" s="4">
        <v>25</v>
      </c>
      <c r="K30" s="4">
        <f>G30-(I30+J30)</f>
        <v>-9</v>
      </c>
    </row>
    <row r="31" spans="1:11" x14ac:dyDescent="0.2">
      <c r="A31" s="3" t="s">
        <v>29</v>
      </c>
      <c r="B31" s="6">
        <v>207</v>
      </c>
      <c r="C31" s="7">
        <v>35</v>
      </c>
      <c r="D31" s="4">
        <v>2.5</v>
      </c>
      <c r="E31" s="4">
        <f t="shared" si="2"/>
        <v>87.5</v>
      </c>
      <c r="F31" s="5">
        <v>60</v>
      </c>
      <c r="G31" s="4">
        <f t="shared" si="1"/>
        <v>147.5</v>
      </c>
      <c r="H31" s="14">
        <f>G31/G43</f>
        <v>1.0398308071906944E-2</v>
      </c>
      <c r="I31" s="5">
        <v>112.75</v>
      </c>
      <c r="J31" s="4">
        <v>25</v>
      </c>
      <c r="K31" s="4">
        <f>G31-(I31+J31)</f>
        <v>9.75</v>
      </c>
    </row>
    <row r="32" spans="1:11" x14ac:dyDescent="0.2">
      <c r="A32" s="6" t="s">
        <v>43</v>
      </c>
      <c r="B32" s="6">
        <v>221</v>
      </c>
      <c r="C32" s="7">
        <v>29</v>
      </c>
      <c r="D32" s="4">
        <v>2.5</v>
      </c>
      <c r="E32" s="4">
        <f t="shared" si="2"/>
        <v>72.5</v>
      </c>
      <c r="F32" s="5">
        <v>60</v>
      </c>
      <c r="G32" s="4">
        <f t="shared" si="1"/>
        <v>132.5</v>
      </c>
      <c r="H32" s="14">
        <f>G32/G43</f>
        <v>9.3408530137469165E-3</v>
      </c>
      <c r="I32" s="5">
        <v>156</v>
      </c>
      <c r="J32" s="4">
        <v>25</v>
      </c>
      <c r="K32" s="4">
        <f>G32-(I32+J32)</f>
        <v>-48.5</v>
      </c>
    </row>
    <row r="33" spans="1:13" x14ac:dyDescent="0.2">
      <c r="A33" s="3" t="s">
        <v>30</v>
      </c>
      <c r="B33" s="6">
        <v>226</v>
      </c>
      <c r="C33" s="7">
        <v>71</v>
      </c>
      <c r="D33" s="4">
        <v>2.5</v>
      </c>
      <c r="E33" s="4">
        <f t="shared" si="2"/>
        <v>177.5</v>
      </c>
      <c r="F33" s="5">
        <v>60</v>
      </c>
      <c r="G33" s="4">
        <f t="shared" si="1"/>
        <v>237.5</v>
      </c>
      <c r="H33" s="14">
        <f>G33/G43</f>
        <v>1.6743038420867114E-2</v>
      </c>
      <c r="I33" s="5">
        <v>223.75</v>
      </c>
      <c r="J33" s="4">
        <v>25</v>
      </c>
      <c r="K33" s="4">
        <f>G33-(I33+J33)</f>
        <v>-11.25</v>
      </c>
    </row>
    <row r="34" spans="1:13" x14ac:dyDescent="0.2">
      <c r="A34" s="6" t="s">
        <v>31</v>
      </c>
      <c r="B34" s="6">
        <v>269</v>
      </c>
      <c r="C34" s="7">
        <v>25</v>
      </c>
      <c r="D34" s="4">
        <v>2.5</v>
      </c>
      <c r="E34" s="4">
        <f t="shared" si="2"/>
        <v>62.5</v>
      </c>
      <c r="F34" s="5">
        <v>60</v>
      </c>
      <c r="G34" s="4">
        <f t="shared" si="1"/>
        <v>122.5</v>
      </c>
      <c r="H34" s="14">
        <f>G34/G43</f>
        <v>8.6358829749735629E-3</v>
      </c>
      <c r="I34" s="5">
        <v>177.25</v>
      </c>
      <c r="J34" s="4">
        <v>25</v>
      </c>
      <c r="K34" s="4">
        <f>G34-(I34+J34)</f>
        <v>-79.75</v>
      </c>
    </row>
    <row r="35" spans="1:13" x14ac:dyDescent="0.2">
      <c r="A35" s="3" t="s">
        <v>32</v>
      </c>
      <c r="B35" s="6">
        <v>272</v>
      </c>
      <c r="C35" s="7">
        <v>87</v>
      </c>
      <c r="D35" s="4">
        <v>2.5</v>
      </c>
      <c r="E35" s="4">
        <f t="shared" si="2"/>
        <v>217.5</v>
      </c>
      <c r="F35" s="5">
        <v>60</v>
      </c>
      <c r="G35" s="4">
        <f t="shared" si="1"/>
        <v>277.5</v>
      </c>
      <c r="H35" s="14">
        <f>G35/G43</f>
        <v>1.9562918575960521E-2</v>
      </c>
      <c r="I35" s="5">
        <v>293.5</v>
      </c>
      <c r="J35" s="4">
        <v>25</v>
      </c>
      <c r="K35" s="4">
        <f>G35-(I35+J35)</f>
        <v>-41</v>
      </c>
    </row>
    <row r="36" spans="1:13" x14ac:dyDescent="0.2">
      <c r="A36" s="3" t="s">
        <v>33</v>
      </c>
      <c r="B36" s="6">
        <v>310</v>
      </c>
      <c r="C36" s="7">
        <v>244</v>
      </c>
      <c r="D36" s="4">
        <v>2.5</v>
      </c>
      <c r="E36" s="4">
        <f t="shared" si="2"/>
        <v>610</v>
      </c>
      <c r="F36" s="5">
        <v>60</v>
      </c>
      <c r="G36" s="4">
        <f t="shared" si="1"/>
        <v>670</v>
      </c>
      <c r="H36" s="14">
        <f>G36/G43</f>
        <v>4.7232992597814591E-2</v>
      </c>
      <c r="I36" s="5">
        <v>528.75</v>
      </c>
      <c r="J36" s="4">
        <v>25</v>
      </c>
      <c r="K36" s="4">
        <f>G36-(I36+J36)</f>
        <v>116.25</v>
      </c>
    </row>
    <row r="37" spans="1:13" x14ac:dyDescent="0.2">
      <c r="A37" s="6" t="s">
        <v>34</v>
      </c>
      <c r="B37" s="6">
        <v>365</v>
      </c>
      <c r="C37" s="7">
        <v>86</v>
      </c>
      <c r="D37" s="4">
        <v>2.5</v>
      </c>
      <c r="E37" s="4">
        <f t="shared" si="2"/>
        <v>215</v>
      </c>
      <c r="F37" s="5">
        <v>60</v>
      </c>
      <c r="G37" s="4">
        <f t="shared" si="1"/>
        <v>275</v>
      </c>
      <c r="H37" s="14">
        <f>G37/G43</f>
        <v>1.9386676066267185E-2</v>
      </c>
      <c r="I37" s="5">
        <v>256.5</v>
      </c>
      <c r="J37" s="4">
        <v>25</v>
      </c>
      <c r="K37" s="4">
        <f>G37-(I37+J37)</f>
        <v>-6.5</v>
      </c>
    </row>
    <row r="38" spans="1:13" x14ac:dyDescent="0.2">
      <c r="A38" s="3" t="s">
        <v>35</v>
      </c>
      <c r="B38" s="6">
        <v>366</v>
      </c>
      <c r="C38" s="7">
        <v>59</v>
      </c>
      <c r="D38" s="4">
        <v>2.5</v>
      </c>
      <c r="E38" s="4">
        <f t="shared" si="2"/>
        <v>147.5</v>
      </c>
      <c r="F38" s="5">
        <v>60</v>
      </c>
      <c r="G38" s="4">
        <f t="shared" si="1"/>
        <v>207.5</v>
      </c>
      <c r="H38" s="14">
        <f>G38/G43</f>
        <v>1.4628128304547057E-2</v>
      </c>
      <c r="I38" s="5">
        <v>245</v>
      </c>
      <c r="J38" s="4">
        <v>25</v>
      </c>
      <c r="K38" s="4">
        <f>G38-(I38+J38)</f>
        <v>-62.5</v>
      </c>
    </row>
    <row r="39" spans="1:13" x14ac:dyDescent="0.2">
      <c r="A39" s="3" t="s">
        <v>36</v>
      </c>
      <c r="B39" s="6">
        <v>369</v>
      </c>
      <c r="C39" s="7">
        <v>81</v>
      </c>
      <c r="D39" s="4">
        <v>2.5</v>
      </c>
      <c r="E39" s="4">
        <f t="shared" si="2"/>
        <v>202.5</v>
      </c>
      <c r="F39" s="5">
        <v>60</v>
      </c>
      <c r="G39" s="4">
        <f t="shared" si="1"/>
        <v>262.5</v>
      </c>
      <c r="H39" s="14">
        <f>G39/G43</f>
        <v>1.8505463517800493E-2</v>
      </c>
      <c r="I39" s="5">
        <v>244.25</v>
      </c>
      <c r="J39" s="4">
        <v>25</v>
      </c>
      <c r="K39" s="4">
        <f>G39-(I39+J39)</f>
        <v>-6.75</v>
      </c>
    </row>
    <row r="40" spans="1:13" x14ac:dyDescent="0.2">
      <c r="A40" s="3" t="s">
        <v>37</v>
      </c>
      <c r="B40" s="6">
        <v>415</v>
      </c>
      <c r="C40" s="7">
        <v>117</v>
      </c>
      <c r="D40" s="4">
        <v>2.5</v>
      </c>
      <c r="E40" s="4">
        <f t="shared" si="2"/>
        <v>292.5</v>
      </c>
      <c r="F40" s="5">
        <v>60</v>
      </c>
      <c r="G40" s="4">
        <f t="shared" si="1"/>
        <v>352.5</v>
      </c>
      <c r="H40" s="14">
        <f>G40/G43</f>
        <v>2.4850193866760663E-2</v>
      </c>
      <c r="I40" s="5">
        <v>312</v>
      </c>
      <c r="J40" s="4">
        <v>25</v>
      </c>
      <c r="K40" s="4">
        <f>G40-(I40+J40)</f>
        <v>15.5</v>
      </c>
      <c r="L40" s="19"/>
      <c r="M40" s="19"/>
    </row>
    <row r="41" spans="1:13" x14ac:dyDescent="0.2">
      <c r="A41" s="6" t="s">
        <v>14</v>
      </c>
      <c r="B41" s="6">
        <v>453</v>
      </c>
      <c r="C41" s="7">
        <v>17</v>
      </c>
      <c r="D41" s="4">
        <v>2.5</v>
      </c>
      <c r="E41" s="4">
        <f t="shared" si="2"/>
        <v>42.5</v>
      </c>
      <c r="F41" s="5">
        <v>60</v>
      </c>
      <c r="G41" s="4">
        <f t="shared" si="1"/>
        <v>102.5</v>
      </c>
      <c r="H41" s="14">
        <f>G41/G43</f>
        <v>7.2259428974268593E-3</v>
      </c>
      <c r="I41" s="5">
        <v>81.25</v>
      </c>
      <c r="J41" s="4">
        <v>25</v>
      </c>
      <c r="K41" s="4">
        <f>G41-(I41+J41)</f>
        <v>-3.75</v>
      </c>
    </row>
    <row r="42" spans="1:13" x14ac:dyDescent="0.2">
      <c r="A42" s="3" t="s">
        <v>38</v>
      </c>
      <c r="B42" s="6">
        <v>531</v>
      </c>
      <c r="C42" s="7">
        <v>65</v>
      </c>
      <c r="D42" s="4">
        <v>2.5</v>
      </c>
      <c r="E42" s="4">
        <f t="shared" si="2"/>
        <v>162.5</v>
      </c>
      <c r="F42" s="5">
        <v>60</v>
      </c>
      <c r="G42" s="4">
        <f t="shared" si="1"/>
        <v>222.5</v>
      </c>
      <c r="H42" s="14">
        <f>G42/G43</f>
        <v>1.5685583362707086E-2</v>
      </c>
      <c r="I42" s="5">
        <v>166.5</v>
      </c>
      <c r="J42" s="4">
        <v>25</v>
      </c>
      <c r="K42" s="4">
        <f>G42-(I42+J42)</f>
        <v>31</v>
      </c>
    </row>
    <row r="43" spans="1:13" x14ac:dyDescent="0.2">
      <c r="A43" s="2" t="s">
        <v>39</v>
      </c>
      <c r="B43" s="21"/>
      <c r="C43" s="8">
        <f>SUM(C2:C42)</f>
        <v>4690</v>
      </c>
      <c r="D43" s="4">
        <v>2.5</v>
      </c>
      <c r="E43" s="4">
        <f t="shared" si="2"/>
        <v>11725</v>
      </c>
      <c r="F43" s="5">
        <f t="shared" ref="F43:H43" si="3">SUM(F2:F42)</f>
        <v>2460</v>
      </c>
      <c r="G43" s="4">
        <f t="shared" si="3"/>
        <v>14185</v>
      </c>
      <c r="H43" s="14">
        <f t="shared" si="3"/>
        <v>0.99999999999999989</v>
      </c>
      <c r="I43" s="23">
        <f t="shared" ref="I43" si="4">SUM(I2:I42)</f>
        <v>13043.25</v>
      </c>
      <c r="J43" s="4">
        <f>SUM(J2:J42)</f>
        <v>1025</v>
      </c>
      <c r="K43" s="4">
        <f>G43-(I43+J43)</f>
        <v>116.75</v>
      </c>
    </row>
  </sheetData>
  <printOptions horizontalCentered="1" verticalCentered="1"/>
  <pageMargins left="0.5" right="0.5" top="0.5" bottom="0.5" header="0.25" footer="0.2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post levy</vt:lpstr>
      <vt:lpstr>2017 post levy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Salvini</dc:creator>
  <cp:lastModifiedBy>Bob Salvini</cp:lastModifiedBy>
  <cp:lastPrinted>2016-06-15T14:58:37Z</cp:lastPrinted>
  <dcterms:created xsi:type="dcterms:W3CDTF">2014-07-17T14:55:38Z</dcterms:created>
  <dcterms:modified xsi:type="dcterms:W3CDTF">2016-06-15T15:14:40Z</dcterms:modified>
</cp:coreProperties>
</file>